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2932" yWindow="-3276" windowWidth="23256" windowHeight="13896" tabRatio="774"/>
  </bookViews>
  <sheets>
    <sheet name="積算見積書" sheetId="2" r:id="rId1"/>
    <sheet name="内訳" sheetId="3" r:id="rId2"/>
  </sheets>
  <definedNames>
    <definedName name="Z_0FCBA928_06BC_11D3_8044_00809840DD9C_.wvu.PrintArea" localSheetId="1" hidden="1">#REF!</definedName>
    <definedName name="Z_FE820222_CEC4_11D1_BD69_444553540000_.wvu.PrintArea" localSheetId="1" hidden="1">#REF!</definedName>
    <definedName name="_xlnm.Print_Area" localSheetId="1">内訳!$A$1:$M$60</definedName>
    <definedName name="_xlnm.Print_Titles" localSheetId="1">内訳!$2:$2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<sst xmlns="http://schemas.openxmlformats.org/spreadsheetml/2006/main" xmlns:r="http://schemas.openxmlformats.org/officeDocument/2006/relationships" count="100" uniqueCount="100">
  <si>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金</t>
    <rPh sb="0" eb="1">
      <t>キン</t>
    </rPh>
    <phoneticPr fontId="3"/>
  </si>
  <si>
    <t>円</t>
    <rPh sb="0" eb="1">
      <t>エン</t>
    </rPh>
    <phoneticPr fontId="3"/>
  </si>
  <si>
    <t>経年変化部抽出</t>
    <rPh sb="0" eb="5">
      <t>ケイネンヘンカブ</t>
    </rPh>
    <rPh sb="5" eb="7">
      <t>チュウシュツ</t>
    </rPh>
    <phoneticPr fontId="20"/>
  </si>
  <si>
    <t>金　　　　　額</t>
  </si>
  <si>
    <t>種　　　別</t>
  </si>
  <si>
    <t>代表者名</t>
    <rPh sb="0" eb="3">
      <t>ダイヒョウシャ</t>
    </rPh>
    <rPh sb="3" eb="4">
      <t>メイ</t>
    </rPh>
    <phoneticPr fontId="3"/>
  </si>
  <si>
    <t>市道経年変化部の数値図化</t>
    <rPh sb="0" eb="2">
      <t>シドウ</t>
    </rPh>
    <rPh sb="2" eb="4">
      <t>ケイネン</t>
    </rPh>
    <rPh sb="4" eb="6">
      <t>ヘンカ</t>
    </rPh>
    <rPh sb="6" eb="7">
      <t>ブ</t>
    </rPh>
    <rPh sb="8" eb="12">
      <t>スウチズカ</t>
    </rPh>
    <phoneticPr fontId="20"/>
  </si>
  <si>
    <t>【内訳】</t>
    <rPh sb="1" eb="3">
      <t>ウチワケ</t>
    </rPh>
    <phoneticPr fontId="3"/>
  </si>
  <si>
    <t>商号・名称</t>
  </si>
  <si>
    <t>上記価格に消費税は含まれていません。</t>
    <rPh sb="0" eb="2">
      <t>ジョウキ</t>
    </rPh>
    <rPh sb="2" eb="4">
      <t>カカク</t>
    </rPh>
    <rPh sb="5" eb="8">
      <t>ショウヒゼイ</t>
    </rPh>
    <rPh sb="9" eb="10">
      <t>フク</t>
    </rPh>
    <phoneticPr fontId="3"/>
  </si>
  <si>
    <t>住　　所</t>
    <rPh sb="0" eb="1">
      <t>ジュウ</t>
    </rPh>
    <rPh sb="3" eb="4">
      <t>ショ</t>
    </rPh>
    <phoneticPr fontId="3"/>
  </si>
  <si>
    <t>㊞</t>
  </si>
  <si>
    <t>統合型ＧＩＳ使用料</t>
    <rPh sb="0" eb="2">
      <t>トウゴウ</t>
    </rPh>
    <rPh sb="2" eb="3">
      <t>ガタ</t>
    </rPh>
    <rPh sb="6" eb="9">
      <t>シヨウリョウ</t>
    </rPh>
    <phoneticPr fontId="20"/>
  </si>
  <si>
    <t>道路台帳図データ構造化</t>
    <rPh sb="0" eb="5">
      <t>ドウロダイチョウズ</t>
    </rPh>
    <rPh sb="8" eb="11">
      <t>コウゾウカ</t>
    </rPh>
    <phoneticPr fontId="20"/>
  </si>
  <si>
    <t>⑨</t>
  </si>
  <si>
    <t>見　積　書</t>
    <rPh sb="0" eb="1">
      <t>ミ</t>
    </rPh>
    <rPh sb="2" eb="3">
      <t>セキ</t>
    </rPh>
    <rPh sb="4" eb="5">
      <t>ショ</t>
    </rPh>
    <phoneticPr fontId="3"/>
  </si>
  <si>
    <t>【様式　６】</t>
    <rPh sb="1" eb="3">
      <t>ヨウシキ</t>
    </rPh>
    <phoneticPr fontId="3"/>
  </si>
  <si>
    <t>江別市長　　後　藤　　好　人　　様</t>
    <rPh sb="0" eb="3">
      <t>エベツシ</t>
    </rPh>
    <rPh sb="3" eb="4">
      <t>チョウ</t>
    </rPh>
    <rPh sb="6" eb="7">
      <t>アト</t>
    </rPh>
    <rPh sb="8" eb="9">
      <t>フジ</t>
    </rPh>
    <rPh sb="11" eb="12">
      <t>コウ</t>
    </rPh>
    <rPh sb="13" eb="14">
      <t>ヒト</t>
    </rPh>
    <rPh sb="16" eb="17">
      <t>サマ</t>
    </rPh>
    <phoneticPr fontId="3"/>
  </si>
  <si>
    <t>　　　地籍測量成果データ化</t>
    <rPh sb="3" eb="9">
      <t>チセキソクリョウセイカ</t>
    </rPh>
    <rPh sb="12" eb="13">
      <t>カ</t>
    </rPh>
    <phoneticPr fontId="21"/>
  </si>
  <si>
    <t>下記のとおり見積ります。</t>
    <rPh sb="6" eb="8">
      <t>ミツモ</t>
    </rPh>
    <phoneticPr fontId="3"/>
  </si>
  <si>
    <t>内　訳　書</t>
    <rPh sb="0" eb="1">
      <t>ウチ</t>
    </rPh>
    <rPh sb="2" eb="3">
      <t>ヤク</t>
    </rPh>
    <rPh sb="4" eb="5">
      <t>ショ</t>
    </rPh>
    <phoneticPr fontId="20"/>
  </si>
  <si>
    <t>式</t>
  </si>
  <si>
    <t>項　　目</t>
  </si>
  <si>
    <t>細　　　目</t>
  </si>
  <si>
    <t>数　　量</t>
  </si>
  <si>
    <t>単位</t>
  </si>
  <si>
    <t>千円止め</t>
    <rPh sb="0" eb="2">
      <t>センエン</t>
    </rPh>
    <rPh sb="2" eb="3">
      <t>ド</t>
    </rPh>
    <phoneticPr fontId="21"/>
  </si>
  <si>
    <t>単　　価</t>
  </si>
  <si>
    <t>１．初期構築業務</t>
    <rPh sb="2" eb="8">
      <t>ショキコウチクギョウム</t>
    </rPh>
    <phoneticPr fontId="21"/>
  </si>
  <si>
    <t>　直接測量費</t>
    <rPh sb="3" eb="5">
      <t>ソクリョウ</t>
    </rPh>
    <rPh sb="5" eb="6">
      <t>ヒ</t>
    </rPh>
    <phoneticPr fontId="20"/>
  </si>
  <si>
    <t>　　　業務全体計画</t>
    <rPh sb="3" eb="5">
      <t>ギョウム</t>
    </rPh>
    <rPh sb="5" eb="7">
      <t>ゼンタイ</t>
    </rPh>
    <rPh sb="7" eb="9">
      <t>ケイカク</t>
    </rPh>
    <phoneticPr fontId="21"/>
  </si>
  <si>
    <t>計画準備・資料収集整理</t>
    <rPh sb="0" eb="4">
      <t>ケイカクジュンビ</t>
    </rPh>
    <rPh sb="5" eb="11">
      <t>シリョウシュウシュウセイリ</t>
    </rPh>
    <phoneticPr fontId="20"/>
  </si>
  <si>
    <t>　　　打合せ協議</t>
    <rPh sb="3" eb="5">
      <t>ウチアワ</t>
    </rPh>
    <rPh sb="6" eb="8">
      <t>キョウギ</t>
    </rPh>
    <phoneticPr fontId="21"/>
  </si>
  <si>
    <t>式</t>
    <rPh sb="0" eb="1">
      <t>シキ</t>
    </rPh>
    <phoneticPr fontId="20"/>
  </si>
  <si>
    <t>地籍図データの地理座標付与</t>
    <rPh sb="0" eb="3">
      <t>チセキズ</t>
    </rPh>
    <rPh sb="7" eb="11">
      <t>チリザヒョウ</t>
    </rPh>
    <rPh sb="11" eb="13">
      <t>フヨ</t>
    </rPh>
    <phoneticPr fontId="21"/>
  </si>
  <si>
    <t>小計</t>
    <rPh sb="0" eb="2">
      <t>ショウケイ</t>
    </rPh>
    <phoneticPr fontId="21"/>
  </si>
  <si>
    <t>道路外現況図データ整備</t>
    <rPh sb="0" eb="3">
      <t>ドウロガイ</t>
    </rPh>
    <rPh sb="3" eb="6">
      <t>ゲンキョウズ</t>
    </rPh>
    <rPh sb="9" eb="11">
      <t>セイビ</t>
    </rPh>
    <phoneticPr fontId="20"/>
  </si>
  <si>
    <t>　　　道路台帳図電子化</t>
    <rPh sb="3" eb="11">
      <t>ドウロダイチョウズデンシカ</t>
    </rPh>
    <phoneticPr fontId="21"/>
  </si>
  <si>
    <t>　　　既存データの収集、調整</t>
    <rPh sb="3" eb="5">
      <t>キゾン</t>
    </rPh>
    <rPh sb="9" eb="11">
      <t>シュウシュウ</t>
    </rPh>
    <rPh sb="12" eb="14">
      <t>チョウセイ</t>
    </rPh>
    <phoneticPr fontId="21"/>
  </si>
  <si>
    <t>（道路管理課）</t>
    <rPh sb="1" eb="6">
      <t>ドウロカンリカ</t>
    </rPh>
    <phoneticPr fontId="21"/>
  </si>
  <si>
    <r>
      <t>車載写真レーザ測量</t>
    </r>
    <r>
      <rPr>
        <sz val="9"/>
        <color auto="1"/>
        <rFont val="ＭＳ Ｐ明朝"/>
      </rPr>
      <t>（ＭＭＳ計測）</t>
    </r>
    <rPh sb="0" eb="2">
      <t>シャサイ</t>
    </rPh>
    <rPh sb="2" eb="4">
      <t>シャシン</t>
    </rPh>
    <rPh sb="7" eb="9">
      <t>ソクリョウ</t>
    </rPh>
    <rPh sb="13" eb="15">
      <t>ケイソク</t>
    </rPh>
    <phoneticPr fontId="20"/>
  </si>
  <si>
    <t>高精度化処理を含む</t>
    <rPh sb="0" eb="6">
      <t>コウセイドカショリ</t>
    </rPh>
    <rPh sb="7" eb="8">
      <t>フク</t>
    </rPh>
    <phoneticPr fontId="20"/>
  </si>
  <si>
    <t>道路台帳図の経年変化部抽出</t>
    <rPh sb="0" eb="5">
      <t>ドウロダイチョウズ</t>
    </rPh>
    <rPh sb="6" eb="13">
      <t>ケイネンヘンカブチュウシュツ</t>
    </rPh>
    <phoneticPr fontId="20"/>
  </si>
  <si>
    <t>経年変化部のみ</t>
    <rPh sb="0" eb="5">
      <t>ケイネンヘンカブ</t>
    </rPh>
    <phoneticPr fontId="20"/>
  </si>
  <si>
    <t>マイラー図からの既成図数値化</t>
    <rPh sb="4" eb="5">
      <t>ズ</t>
    </rPh>
    <rPh sb="8" eb="10">
      <t>キセイ</t>
    </rPh>
    <rPh sb="10" eb="11">
      <t>ズ</t>
    </rPh>
    <rPh sb="11" eb="14">
      <t>スウチカ</t>
    </rPh>
    <phoneticPr fontId="20"/>
  </si>
  <si>
    <t>市道既存道路台帳図電子化</t>
    <rPh sb="0" eb="2">
      <t>シドウ</t>
    </rPh>
    <rPh sb="2" eb="4">
      <t>キゾン</t>
    </rPh>
    <rPh sb="4" eb="9">
      <t>ドウロダイチョウズ</t>
    </rPh>
    <rPh sb="9" eb="12">
      <t>デンシカ</t>
    </rPh>
    <phoneticPr fontId="20"/>
  </si>
  <si>
    <t>　　　データベース設定</t>
    <rPh sb="9" eb="11">
      <t>セッテイ</t>
    </rPh>
    <phoneticPr fontId="21"/>
  </si>
  <si>
    <t>　初期構築費総計</t>
    <rPh sb="1" eb="6">
      <t>ショキコウチクヒ</t>
    </rPh>
    <rPh sb="6" eb="8">
      <t>ソウケイ</t>
    </rPh>
    <phoneticPr fontId="21"/>
  </si>
  <si>
    <t>道路台帳調書データ整理</t>
    <rPh sb="0" eb="2">
      <t>ドウロ</t>
    </rPh>
    <rPh sb="2" eb="4">
      <t>ダイチョウ</t>
    </rPh>
    <rPh sb="4" eb="6">
      <t>チョウショ</t>
    </rPh>
    <rPh sb="9" eb="11">
      <t>セイリ</t>
    </rPh>
    <phoneticPr fontId="20"/>
  </si>
  <si>
    <t>地籍調査時点土地データ作成</t>
    <rPh sb="0" eb="2">
      <t>チセキ</t>
    </rPh>
    <rPh sb="2" eb="4">
      <t>チョウサ</t>
    </rPh>
    <rPh sb="4" eb="6">
      <t>ジテン</t>
    </rPh>
    <rPh sb="6" eb="8">
      <t>トチ</t>
    </rPh>
    <rPh sb="11" eb="13">
      <t>サクセイ</t>
    </rPh>
    <phoneticPr fontId="21"/>
  </si>
  <si>
    <t>測量座標簿ファイリングデータ作成</t>
    <rPh sb="0" eb="5">
      <t>ソクリョウザヒョウボ</t>
    </rPh>
    <rPh sb="14" eb="16">
      <t>サクセイ</t>
    </rPh>
    <phoneticPr fontId="21"/>
  </si>
  <si>
    <t>指定道路図データ作成</t>
    <rPh sb="8" eb="10">
      <t>サクセイ</t>
    </rPh>
    <phoneticPr fontId="21"/>
  </si>
  <si>
    <t>　　　指定道路図データ化</t>
    <rPh sb="3" eb="8">
      <t>シテイドウロズ</t>
    </rPh>
    <rPh sb="11" eb="12">
      <t>カ</t>
    </rPh>
    <phoneticPr fontId="21"/>
  </si>
  <si>
    <t>月</t>
    <rPh sb="0" eb="1">
      <t>ツキ</t>
    </rPh>
    <phoneticPr fontId="21"/>
  </si>
  <si>
    <t>クラウド型統合型ＧＩＳ拡張構築（庁内職員用）</t>
    <rPh sb="4" eb="5">
      <t>ガタ</t>
    </rPh>
    <rPh sb="5" eb="8">
      <t>トウゴウガタ</t>
    </rPh>
    <rPh sb="11" eb="13">
      <t>カクチョウ</t>
    </rPh>
    <rPh sb="13" eb="15">
      <t>コウチク</t>
    </rPh>
    <rPh sb="16" eb="18">
      <t>チョウナイ</t>
    </rPh>
    <rPh sb="18" eb="21">
      <t>ショクインヨウ</t>
    </rPh>
    <phoneticPr fontId="20"/>
  </si>
  <si>
    <t>建築基準法第42条第1項　2号、3号、5号</t>
    <rPh sb="0" eb="5">
      <t>ケンチクキジュンホウ</t>
    </rPh>
    <rPh sb="5" eb="6">
      <t>ダイ</t>
    </rPh>
    <rPh sb="8" eb="9">
      <t>ジョウ</t>
    </rPh>
    <rPh sb="9" eb="10">
      <t>ダイ</t>
    </rPh>
    <rPh sb="11" eb="12">
      <t>コウ</t>
    </rPh>
    <rPh sb="14" eb="15">
      <t>ゴウ</t>
    </rPh>
    <rPh sb="17" eb="18">
      <t>ゴウ</t>
    </rPh>
    <rPh sb="20" eb="21">
      <t>ゴウ</t>
    </rPh>
    <phoneticPr fontId="21"/>
  </si>
  <si>
    <t>既存データの収集、調整</t>
  </si>
  <si>
    <t>都市計画図、地番図</t>
    <rPh sb="0" eb="5">
      <t>トシケイカクズ</t>
    </rPh>
    <rPh sb="6" eb="9">
      <t>チバンズ</t>
    </rPh>
    <phoneticPr fontId="21"/>
  </si>
  <si>
    <t>データベース設定</t>
    <rPh sb="6" eb="8">
      <t>セッテイ</t>
    </rPh>
    <phoneticPr fontId="21"/>
  </si>
  <si>
    <t>⑥</t>
  </si>
  <si>
    <t>道路工事情報、災害等による通行規制情報</t>
    <rPh sb="0" eb="4">
      <t>ドウロコウジ</t>
    </rPh>
    <rPh sb="4" eb="6">
      <t>ジョウホウ</t>
    </rPh>
    <rPh sb="7" eb="10">
      <t>サイガイトウ</t>
    </rPh>
    <rPh sb="13" eb="15">
      <t>ツウコウ</t>
    </rPh>
    <rPh sb="15" eb="17">
      <t>キセイ</t>
    </rPh>
    <rPh sb="17" eb="19">
      <t>ジョウホウ</t>
    </rPh>
    <phoneticPr fontId="21"/>
  </si>
  <si>
    <t>　　　地理情報システム拡張（庁内）</t>
    <rPh sb="3" eb="7">
      <t>チリジョウホウ</t>
    </rPh>
    <rPh sb="11" eb="13">
      <t>カクチョウ</t>
    </rPh>
    <rPh sb="14" eb="16">
      <t>チョウナイ</t>
    </rPh>
    <phoneticPr fontId="21"/>
  </si>
  <si>
    <t>初期設定、データ投入、テスト、操作研修</t>
  </si>
  <si>
    <t>打合せ協議・成果とりまとめ</t>
    <rPh sb="0" eb="2">
      <t>ウチアワ</t>
    </rPh>
    <rPh sb="3" eb="5">
      <t>キョウギ</t>
    </rPh>
    <rPh sb="6" eb="8">
      <t>セイカ</t>
    </rPh>
    <phoneticPr fontId="20"/>
  </si>
  <si>
    <t>　　　公開型地理情報システム構築</t>
    <rPh sb="3" eb="6">
      <t>コウカイガタ</t>
    </rPh>
    <rPh sb="6" eb="10">
      <t>チリジョウホウ</t>
    </rPh>
    <rPh sb="14" eb="16">
      <t>コウチク</t>
    </rPh>
    <phoneticPr fontId="21"/>
  </si>
  <si>
    <t>公開型ＧＩＳ構築作業（外部公開）</t>
  </si>
  <si>
    <t>①</t>
  </si>
  <si>
    <t>　　直接測量費計</t>
    <rPh sb="2" eb="7">
      <t>チョクセツソクリョウヒ</t>
    </rPh>
    <rPh sb="7" eb="8">
      <t>ケイ</t>
    </rPh>
    <phoneticPr fontId="20"/>
  </si>
  <si>
    <t>　直接経費</t>
    <rPh sb="1" eb="5">
      <t>チョクセツケイヒ</t>
    </rPh>
    <phoneticPr fontId="21"/>
  </si>
  <si>
    <t>電子成果品作成費</t>
    <rPh sb="0" eb="8">
      <t>デンシセイカヒンサクセイヒ</t>
    </rPh>
    <phoneticPr fontId="21"/>
  </si>
  <si>
    <t>式</t>
    <rPh sb="0" eb="1">
      <t>シキ</t>
    </rPh>
    <phoneticPr fontId="21"/>
  </si>
  <si>
    <t>　直接経費計</t>
    <rPh sb="1" eb="5">
      <t>チョクセツケイヒ</t>
    </rPh>
    <rPh sb="5" eb="6">
      <t>ケイ</t>
    </rPh>
    <phoneticPr fontId="21"/>
  </si>
  <si>
    <t>②</t>
  </si>
  <si>
    <t>　間接費</t>
    <rPh sb="1" eb="3">
      <t>カンセツ</t>
    </rPh>
    <rPh sb="3" eb="4">
      <t>ヒ</t>
    </rPh>
    <phoneticPr fontId="20"/>
  </si>
  <si>
    <t>測量諸経費</t>
    <rPh sb="0" eb="2">
      <t>ソクリョウ</t>
    </rPh>
    <phoneticPr fontId="20"/>
  </si>
  <si>
    <t>直接測量費×</t>
    <rPh sb="0" eb="2">
      <t>チョクセツ</t>
    </rPh>
    <rPh sb="2" eb="4">
      <t>ソクリョウ</t>
    </rPh>
    <rPh sb="4" eb="5">
      <t>ヒ</t>
    </rPh>
    <phoneticPr fontId="20"/>
  </si>
  <si>
    <t>　　間接費計</t>
    <rPh sb="2" eb="4">
      <t>カンセツ</t>
    </rPh>
    <rPh sb="4" eb="5">
      <t>ヒ</t>
    </rPh>
    <rPh sb="5" eb="6">
      <t>ケイ</t>
    </rPh>
    <phoneticPr fontId="20"/>
  </si>
  <si>
    <t>③</t>
  </si>
  <si>
    <t>　合　計</t>
  </si>
  <si>
    <t>①＋②＋③</t>
  </si>
  <si>
    <t>　再　計</t>
    <rPh sb="1" eb="2">
      <t>サイ</t>
    </rPh>
    <rPh sb="3" eb="4">
      <t>ケイ</t>
    </rPh>
    <phoneticPr fontId="20"/>
  </si>
  <si>
    <t>④</t>
  </si>
  <si>
    <t>　消費税</t>
  </si>
  <si>
    <t>％</t>
  </si>
  <si>
    <t>⑤</t>
  </si>
  <si>
    <t>２．システム使用料</t>
    <rPh sb="6" eb="9">
      <t>シヨウリョウ</t>
    </rPh>
    <phoneticPr fontId="21"/>
  </si>
  <si>
    <t>公開型ＧＩＳ使用料</t>
    <rPh sb="0" eb="2">
      <t>コウカイ</t>
    </rPh>
    <rPh sb="2" eb="3">
      <t>ガタ</t>
    </rPh>
    <rPh sb="6" eb="9">
      <t>シヨウリョウ</t>
    </rPh>
    <phoneticPr fontId="20"/>
  </si>
  <si>
    <t>公開型ＧＩＳファイリングオプション</t>
  </si>
  <si>
    <t>⑦</t>
  </si>
  <si>
    <t>⑧</t>
  </si>
  <si>
    <t>　システム使用料総計</t>
    <rPh sb="5" eb="8">
      <t>シヨウリョウ</t>
    </rPh>
    <rPh sb="8" eb="10">
      <t>ソウケイ</t>
    </rPh>
    <phoneticPr fontId="21"/>
  </si>
  <si>
    <t>初期構築費＋システム使用料</t>
    <rPh sb="0" eb="5">
      <t>ショキコウチクヒ</t>
    </rPh>
    <rPh sb="10" eb="13">
      <t>シヨウリョウ</t>
    </rPh>
    <phoneticPr fontId="21"/>
  </si>
  <si>
    <t>④＋⑦</t>
  </si>
  <si>
    <t>合計消費税</t>
    <rPh sb="0" eb="5">
      <t>ゴウケイショウヒゼイ</t>
    </rPh>
    <phoneticPr fontId="21"/>
  </si>
  <si>
    <t>事業費総合計</t>
    <rPh sb="0" eb="6">
      <t>ジギョウヒソウゴウケイ</t>
    </rPh>
    <phoneticPr fontId="21"/>
  </si>
  <si>
    <t>備　　　　　　　　　考</t>
  </si>
  <si>
    <t>令和9年3月1日～
令和11年3月31日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21"/>
  </si>
  <si>
    <t>別紙内訳書のとおり</t>
    <rPh sb="0" eb="5">
      <t>ベッシウチワケショ</t>
    </rPh>
    <phoneticPr fontId="3"/>
  </si>
  <si>
    <r>
      <t>えべつデジタルマップ作成等業務委託</t>
    </r>
    <r>
      <rPr>
        <sz val="11"/>
        <color auto="1"/>
        <rFont val="ＭＳ 明朝"/>
      </rPr>
      <t>に係る見積価格として、</t>
    </r>
    <rPh sb="10" eb="12">
      <t>サクセイ</t>
    </rPh>
    <rPh sb="12" eb="13">
      <t>トウ</t>
    </rPh>
    <rPh sb="13" eb="15">
      <t>ギョウム</t>
    </rPh>
    <rPh sb="20" eb="22">
      <t>ミツ</t>
    </rPh>
    <rPh sb="22" eb="24">
      <t>カカク</t>
    </rPh>
    <phoneticPr fontId="3"/>
  </si>
  <si>
    <t>えべつデジタルマップ作成等業務委託</t>
    <rPh sb="10" eb="12">
      <t>サクセイ</t>
    </rPh>
    <rPh sb="12" eb="13">
      <t>トウ</t>
    </rPh>
    <rPh sb="13" eb="15">
      <t>ギョウム</t>
    </rPh>
    <rPh sb="15" eb="17">
      <t>イタク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</si>
</sst>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△ &quot;#,##0"/>
    <numFmt numFmtId="177" formatCode="#,##0.0"/>
    <numFmt numFmtId="178" formatCode="0.0%"/>
  </numFmts>
  <fonts count="22">
    <font>
      <sz val="11"/>
      <color theme="1"/>
      <name val="ＭＳ Ｐゴシック"/>
      <family val="3"/>
      <scheme val="minor"/>
    </font>
    <font>
      <sz val="14"/>
      <color auto="1"/>
      <name val="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9"/>
      <color auto="1"/>
      <name val="ＭＳ Ｐゴシック"/>
      <family val="3"/>
    </font>
    <font>
      <sz val="16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sz val="14"/>
      <color auto="1"/>
      <name val="ＭＳ Ｐ明朝"/>
      <family val="1"/>
    </font>
    <font>
      <sz val="10"/>
      <color auto="1"/>
      <name val="ＭＳ Ｐ明朝"/>
      <family val="1"/>
    </font>
    <font>
      <sz val="11"/>
      <color rgb="FFFF0000"/>
      <name val="ＭＳ Ｐ明朝"/>
      <family val="1"/>
    </font>
    <font>
      <sz val="11"/>
      <color theme="0" tint="-0.5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11"/>
      <color indexed="8"/>
      <name val="ＭＳ Ｐ明朝"/>
      <family val="1"/>
    </font>
    <font>
      <sz val="6"/>
      <color auto="1"/>
      <name val="ＭＳ Ｐ明朝"/>
      <family val="1"/>
    </font>
    <font>
      <i/>
      <sz val="8"/>
      <color indexed="8"/>
      <name val="ＭＳ Ｐ明朝"/>
      <family val="1"/>
    </font>
    <font>
      <i/>
      <sz val="11"/>
      <color indexed="8"/>
      <name val="ＭＳ Ｐ明朝"/>
      <family val="1"/>
    </font>
    <font>
      <sz val="10"/>
      <color indexed="8"/>
      <name val="ＭＳ Ｐ明朝"/>
      <family val="1"/>
    </font>
    <font>
      <sz val="7"/>
      <color auto="1"/>
      <name val="ＭＳ Ｐ明朝"/>
      <family val="1"/>
    </font>
    <font>
      <sz val="7"/>
      <color auto="1"/>
      <name val="明朝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176" fontId="6" fillId="0" borderId="2" xfId="0" applyNumberFormat="1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8" fillId="0" borderId="5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7" xfId="3" applyFont="1" applyBorder="1"/>
    <xf numFmtId="0" fontId="8" fillId="0" borderId="8" xfId="3" applyFont="1" applyBorder="1"/>
    <xf numFmtId="0" fontId="8" fillId="0" borderId="9" xfId="3" applyFont="1" applyBorder="1"/>
    <xf numFmtId="0" fontId="8" fillId="0" borderId="10" xfId="3" applyFont="1" applyBorder="1"/>
    <xf numFmtId="0" fontId="8" fillId="0" borderId="11" xfId="3" applyFont="1" applyBorder="1"/>
    <xf numFmtId="0" fontId="8" fillId="0" borderId="12" xfId="3" applyFont="1" applyBorder="1"/>
    <xf numFmtId="0" fontId="8" fillId="0" borderId="0" xfId="3" applyFont="1"/>
    <xf numFmtId="0" fontId="8" fillId="0" borderId="13" xfId="3" applyFont="1" applyBorder="1"/>
    <xf numFmtId="0" fontId="8" fillId="0" borderId="14" xfId="3" applyFont="1" applyBorder="1" applyAlignment="1">
      <alignment horizontal="center"/>
    </xf>
    <xf numFmtId="0" fontId="8" fillId="0" borderId="15" xfId="3" applyFont="1" applyBorder="1" applyAlignment="1">
      <alignment horizontal="center"/>
    </xf>
    <xf numFmtId="0" fontId="8" fillId="0" borderId="16" xfId="3" applyFont="1" applyBorder="1" applyAlignment="1">
      <alignment horizontal="center"/>
    </xf>
    <xf numFmtId="0" fontId="8" fillId="0" borderId="1" xfId="3" applyFont="1" applyBorder="1"/>
    <xf numFmtId="0" fontId="8" fillId="0" borderId="17" xfId="3" applyFont="1" applyBorder="1"/>
    <xf numFmtId="0" fontId="10" fillId="0" borderId="1" xfId="3" applyFont="1" applyBorder="1"/>
    <xf numFmtId="0" fontId="8" fillId="0" borderId="1" xfId="3" applyFont="1" applyBorder="1" applyAlignment="1">
      <alignment horizontal="left"/>
    </xf>
    <xf numFmtId="0" fontId="8" fillId="0" borderId="1" xfId="3" applyFont="1" applyBorder="1" applyAlignment="1">
      <alignment horizontal="center"/>
    </xf>
    <xf numFmtId="0" fontId="8" fillId="0" borderId="16" xfId="3" applyFont="1" applyBorder="1"/>
    <xf numFmtId="0" fontId="8" fillId="0" borderId="18" xfId="3" applyFont="1" applyBorder="1" applyAlignment="1">
      <alignment horizontal="center"/>
    </xf>
    <xf numFmtId="0" fontId="8" fillId="0" borderId="16" xfId="3" applyFont="1" applyBorder="1" applyAlignment="1">
      <alignment horizontal="left"/>
    </xf>
    <xf numFmtId="0" fontId="8" fillId="0" borderId="19" xfId="3" applyFont="1" applyBorder="1" applyAlignment="1">
      <alignment horizontal="left"/>
    </xf>
    <xf numFmtId="0" fontId="8" fillId="0" borderId="18" xfId="3" applyFont="1" applyBorder="1" applyAlignment="1">
      <alignment horizontal="left"/>
    </xf>
    <xf numFmtId="0" fontId="8" fillId="0" borderId="13" xfId="3" applyFont="1" applyBorder="1" applyAlignment="1">
      <alignment horizontal="center"/>
    </xf>
    <xf numFmtId="0" fontId="8" fillId="0" borderId="20" xfId="3" applyFont="1" applyBorder="1" applyAlignment="1">
      <alignment horizontal="center"/>
    </xf>
    <xf numFmtId="0" fontId="8" fillId="0" borderId="21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22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8" fillId="0" borderId="23" xfId="3" applyFont="1" applyBorder="1" applyAlignment="1">
      <alignment horizontal="center"/>
    </xf>
    <xf numFmtId="0" fontId="13" fillId="0" borderId="21" xfId="3" applyFont="1" applyBorder="1" applyAlignment="1">
      <alignment wrapText="1"/>
    </xf>
    <xf numFmtId="0" fontId="12" fillId="0" borderId="2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8" fillId="0" borderId="25" xfId="3" applyFont="1" applyBorder="1" applyAlignment="1">
      <alignment horizontal="center"/>
    </xf>
    <xf numFmtId="0" fontId="8" fillId="0" borderId="26" xfId="3" applyFont="1" applyBorder="1" applyAlignment="1">
      <alignment horizontal="center"/>
    </xf>
    <xf numFmtId="0" fontId="8" fillId="0" borderId="27" xfId="3" applyFont="1" applyBorder="1" applyAlignment="1">
      <alignment horizontal="center"/>
    </xf>
    <xf numFmtId="0" fontId="8" fillId="0" borderId="27" xfId="3" applyFont="1" applyBorder="1" applyAlignment="1">
      <alignment horizontal="center" shrinkToFit="1"/>
    </xf>
    <xf numFmtId="0" fontId="8" fillId="0" borderId="28" xfId="3" applyFont="1" applyBorder="1" applyAlignment="1">
      <alignment horizontal="center" shrinkToFit="1"/>
    </xf>
    <xf numFmtId="0" fontId="14" fillId="0" borderId="27" xfId="3" applyFont="1" applyBorder="1" applyAlignment="1">
      <alignment horizontal="center" wrapText="1"/>
    </xf>
    <xf numFmtId="0" fontId="13" fillId="0" borderId="27" xfId="3" applyFont="1" applyBorder="1" applyAlignment="1">
      <alignment horizontal="center"/>
    </xf>
    <xf numFmtId="0" fontId="12" fillId="0" borderId="27" xfId="3" applyFont="1" applyBorder="1" applyAlignment="1">
      <alignment horizontal="center"/>
    </xf>
    <xf numFmtId="0" fontId="8" fillId="0" borderId="29" xfId="3" applyFont="1" applyBorder="1" applyAlignment="1">
      <alignment horizontal="center"/>
    </xf>
    <xf numFmtId="0" fontId="12" fillId="0" borderId="30" xfId="3" applyFont="1" applyBorder="1" applyAlignment="1">
      <alignment horizontal="center"/>
    </xf>
    <xf numFmtId="0" fontId="12" fillId="0" borderId="29" xfId="3" applyFont="1" applyBorder="1" applyAlignment="1">
      <alignment horizontal="center"/>
    </xf>
    <xf numFmtId="177" fontId="8" fillId="0" borderId="26" xfId="3" applyNumberFormat="1" applyFont="1" applyBorder="1"/>
    <xf numFmtId="177" fontId="8" fillId="0" borderId="27" xfId="3" applyNumberFormat="1" applyFont="1" applyBorder="1"/>
    <xf numFmtId="177" fontId="8" fillId="0" borderId="29" xfId="3" applyNumberFormat="1" applyFont="1" applyBorder="1"/>
    <xf numFmtId="177" fontId="8" fillId="0" borderId="30" xfId="3" applyNumberFormat="1" applyFont="1" applyBorder="1"/>
    <xf numFmtId="177" fontId="8" fillId="0" borderId="0" xfId="3" applyNumberFormat="1" applyFont="1"/>
    <xf numFmtId="0" fontId="8" fillId="0" borderId="30" xfId="3" applyFont="1" applyBorder="1" applyAlignment="1">
      <alignment horizontal="center"/>
    </xf>
    <xf numFmtId="3" fontId="8" fillId="0" borderId="26" xfId="3" applyNumberFormat="1" applyFont="1" applyBorder="1"/>
    <xf numFmtId="3" fontId="8" fillId="0" borderId="27" xfId="3" applyNumberFormat="1" applyFont="1" applyBorder="1"/>
    <xf numFmtId="38" fontId="8" fillId="0" borderId="27" xfId="1" applyFont="1" applyBorder="1" applyAlignment="1"/>
    <xf numFmtId="3" fontId="8" fillId="0" borderId="28" xfId="3" applyNumberFormat="1" applyFont="1" applyBorder="1"/>
    <xf numFmtId="3" fontId="12" fillId="0" borderId="27" xfId="3" applyNumberFormat="1" applyFont="1" applyBorder="1"/>
    <xf numFmtId="3" fontId="8" fillId="0" borderId="29" xfId="3" applyNumberFormat="1" applyFont="1" applyBorder="1"/>
    <xf numFmtId="3" fontId="12" fillId="0" borderId="26" xfId="3" applyNumberFormat="1" applyFont="1" applyBorder="1"/>
    <xf numFmtId="3" fontId="8" fillId="0" borderId="30" xfId="3" applyNumberFormat="1" applyFont="1" applyBorder="1"/>
    <xf numFmtId="3" fontId="12" fillId="0" borderId="30" xfId="3" applyNumberFormat="1" applyFont="1" applyBorder="1"/>
    <xf numFmtId="3" fontId="12" fillId="0" borderId="29" xfId="3" applyNumberFormat="1" applyFont="1" applyBorder="1"/>
    <xf numFmtId="3" fontId="8" fillId="0" borderId="0" xfId="3" applyNumberFormat="1" applyFont="1"/>
    <xf numFmtId="3" fontId="15" fillId="0" borderId="29" xfId="3" applyNumberFormat="1" applyFont="1" applyBorder="1"/>
    <xf numFmtId="3" fontId="15" fillId="0" borderId="0" xfId="3" applyNumberFormat="1" applyFont="1"/>
    <xf numFmtId="0" fontId="8" fillId="0" borderId="31" xfId="3" applyFont="1" applyBorder="1" applyAlignment="1">
      <alignment horizontal="center"/>
    </xf>
    <xf numFmtId="0" fontId="8" fillId="0" borderId="32" xfId="3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1" xfId="3" applyFont="1" applyBorder="1" applyAlignment="1">
      <alignment wrapText="1"/>
    </xf>
    <xf numFmtId="0" fontId="14" fillId="0" borderId="3" xfId="3" applyFont="1" applyBorder="1"/>
    <xf numFmtId="0" fontId="14" fillId="0" borderId="0" xfId="3" applyFont="1" applyBorder="1"/>
    <xf numFmtId="0" fontId="14" fillId="0" borderId="3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0" fontId="8" fillId="0" borderId="3" xfId="3" applyFont="1" applyBorder="1" applyAlignment="1">
      <alignment horizontal="center"/>
    </xf>
    <xf numFmtId="0" fontId="13" fillId="0" borderId="3" xfId="3" applyFont="1" applyBorder="1"/>
    <xf numFmtId="0" fontId="8" fillId="0" borderId="3" xfId="3" applyFont="1" applyBorder="1"/>
    <xf numFmtId="0" fontId="8" fillId="0" borderId="1" xfId="3" applyFont="1" applyBorder="1" applyAlignment="1">
      <alignment horizontal="left" wrapText="1"/>
    </xf>
    <xf numFmtId="0" fontId="8" fillId="0" borderId="3" xfId="3" applyFont="1" applyBorder="1" applyAlignment="1">
      <alignment horizontal="left" wrapText="1"/>
    </xf>
    <xf numFmtId="0" fontId="16" fillId="0" borderId="3" xfId="3" applyFont="1" applyBorder="1"/>
    <xf numFmtId="0" fontId="8" fillId="0" borderId="3" xfId="3" applyFont="1" applyBorder="1" applyAlignment="1">
      <alignment horizontal="left"/>
    </xf>
    <xf numFmtId="0" fontId="8" fillId="0" borderId="33" xfId="3" applyFont="1" applyBorder="1" applyAlignment="1">
      <alignment horizontal="center"/>
    </xf>
    <xf numFmtId="0" fontId="8" fillId="0" borderId="2" xfId="3" applyFont="1" applyBorder="1" applyAlignment="1">
      <alignment horizontal="left" wrapText="1"/>
    </xf>
    <xf numFmtId="0" fontId="8" fillId="0" borderId="34" xfId="3" applyFont="1" applyBorder="1" applyAlignment="1">
      <alignment horizontal="left" wrapText="1"/>
    </xf>
    <xf numFmtId="0" fontId="8" fillId="0" borderId="33" xfId="3" applyFont="1" applyBorder="1" applyAlignment="1">
      <alignment horizontal="left" wrapText="1"/>
    </xf>
    <xf numFmtId="0" fontId="8" fillId="0" borderId="31" xfId="3" applyFont="1" applyBorder="1" applyAlignment="1"/>
    <xf numFmtId="0" fontId="14" fillId="0" borderId="3" xfId="3" applyFont="1" applyBorder="1" applyAlignment="1">
      <alignment wrapText="1"/>
    </xf>
    <xf numFmtId="0" fontId="14" fillId="0" borderId="0" xfId="3" applyFont="1" applyBorder="1" applyAlignment="1">
      <alignment horizontal="center"/>
    </xf>
    <xf numFmtId="0" fontId="8" fillId="0" borderId="2" xfId="3" applyFont="1" applyBorder="1" applyAlignment="1">
      <alignment horizontal="right"/>
    </xf>
    <xf numFmtId="178" fontId="8" fillId="0" borderId="2" xfId="3" applyNumberFormat="1" applyFont="1" applyBorder="1" applyAlignment="1">
      <alignment horizontal="left"/>
    </xf>
    <xf numFmtId="9" fontId="8" fillId="0" borderId="3" xfId="3" applyNumberFormat="1" applyFont="1" applyBorder="1"/>
    <xf numFmtId="0" fontId="8" fillId="0" borderId="35" xfId="3" applyFont="1" applyBorder="1" applyAlignment="1">
      <alignment horizontal="center"/>
    </xf>
    <xf numFmtId="0" fontId="8" fillId="0" borderId="36" xfId="3" applyFont="1" applyBorder="1" applyAlignment="1">
      <alignment horizontal="center"/>
    </xf>
    <xf numFmtId="0" fontId="8" fillId="0" borderId="37" xfId="3" applyFont="1" applyBorder="1" applyAlignment="1">
      <alignment horizontal="center"/>
    </xf>
    <xf numFmtId="0" fontId="8" fillId="0" borderId="38" xfId="3" applyFont="1" applyBorder="1" applyAlignment="1">
      <alignment horizontal="center"/>
    </xf>
    <xf numFmtId="0" fontId="17" fillId="0" borderId="39" xfId="3" applyFont="1" applyBorder="1" applyAlignment="1">
      <alignment horizontal="center"/>
    </xf>
    <xf numFmtId="0" fontId="14" fillId="0" borderId="39" xfId="3" applyFont="1" applyBorder="1" applyAlignment="1">
      <alignment wrapText="1"/>
    </xf>
    <xf numFmtId="0" fontId="14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center"/>
    </xf>
    <xf numFmtId="0" fontId="18" fillId="0" borderId="39" xfId="3" applyFont="1" applyBorder="1" applyAlignment="1">
      <alignment horizontal="center"/>
    </xf>
    <xf numFmtId="0" fontId="8" fillId="0" borderId="39" xfId="3" applyFont="1" applyBorder="1" applyAlignment="1">
      <alignment horizontal="left" wrapText="1"/>
    </xf>
    <xf numFmtId="0" fontId="19" fillId="0" borderId="39" xfId="3" applyFont="1" applyBorder="1" applyAlignment="1">
      <alignment horizontal="center"/>
    </xf>
    <xf numFmtId="0" fontId="8" fillId="0" borderId="39" xfId="3" applyFont="1" applyBorder="1" applyAlignment="1">
      <alignment horizontal="center"/>
    </xf>
    <xf numFmtId="0" fontId="8" fillId="0" borderId="41" xfId="3" applyFont="1" applyBorder="1" applyAlignment="1">
      <alignment horizontal="center"/>
    </xf>
    <xf numFmtId="0" fontId="8" fillId="0" borderId="38" xfId="3" applyFont="1" applyBorder="1" applyAlignment="1">
      <alignment horizontal="left" wrapText="1"/>
    </xf>
    <xf numFmtId="0" fontId="8" fillId="0" borderId="42" xfId="3" applyFont="1" applyBorder="1" applyAlignment="1">
      <alignment horizontal="left" wrapText="1"/>
    </xf>
    <xf numFmtId="0" fontId="8" fillId="0" borderId="41" xfId="3" applyFont="1" applyBorder="1" applyAlignment="1">
      <alignment horizontal="left" wrapText="1"/>
    </xf>
    <xf numFmtId="0" fontId="9" fillId="0" borderId="10" xfId="3" applyFont="1" applyBorder="1" applyAlignment="1">
      <alignment horizontal="center"/>
    </xf>
    <xf numFmtId="0" fontId="9" fillId="0" borderId="10" xfId="3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3" xfId="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1"/>
  <sheetViews>
    <sheetView showZeros="0" tabSelected="1" workbookViewId="0">
      <selection activeCell="B1" sqref="B1"/>
    </sheetView>
  </sheetViews>
  <sheetFormatPr defaultColWidth="9" defaultRowHeight="13.5"/>
  <cols>
    <col min="1" max="1" width="0.36328125" style="1" customWidth="1"/>
    <col min="2" max="4" width="9" style="1"/>
    <col min="5" max="5" width="12.7265625" style="1" customWidth="1"/>
    <col min="6" max="8" width="9" style="1"/>
    <col min="9" max="9" width="5.90625" style="1" customWidth="1"/>
    <col min="10" max="10" width="9.7265625" style="1" customWidth="1"/>
    <col min="11" max="11" width="6.90625" style="1" customWidth="1"/>
    <col min="12" max="16384" width="9" style="1"/>
  </cols>
  <sheetData>
    <row r="1" spans="1:10">
      <c r="A1" s="2" t="s">
        <v>16</v>
      </c>
    </row>
    <row r="4" spans="1:10" ht="18.75">
      <c r="B4" s="3" t="s">
        <v>15</v>
      </c>
      <c r="C4" s="3"/>
      <c r="D4" s="3"/>
      <c r="E4" s="3"/>
      <c r="F4" s="3"/>
      <c r="G4" s="3"/>
      <c r="H4" s="3"/>
      <c r="I4" s="3"/>
      <c r="J4" s="3"/>
    </row>
    <row r="5" spans="1:10" ht="18.75">
      <c r="B5" s="3"/>
      <c r="C5" s="3"/>
      <c r="D5" s="3"/>
      <c r="E5" s="3"/>
      <c r="F5" s="3"/>
      <c r="G5" s="3"/>
      <c r="H5" s="3"/>
      <c r="I5" s="3"/>
      <c r="J5" s="3"/>
    </row>
    <row r="7" spans="1:10" ht="18.75" customHeight="1">
      <c r="B7" s="1" t="s">
        <v>17</v>
      </c>
    </row>
    <row r="8" spans="1:10" ht="18.75" customHeight="1"/>
    <row r="9" spans="1:10" ht="18.75" customHeight="1">
      <c r="F9" s="10" t="s">
        <v>8</v>
      </c>
      <c r="G9" s="10"/>
      <c r="H9" s="10"/>
      <c r="I9" s="10"/>
      <c r="J9" s="10"/>
    </row>
    <row r="10" spans="1:10" ht="18.75" customHeight="1"/>
    <row r="11" spans="1:10" ht="18.75" customHeight="1">
      <c r="F11" s="10" t="s">
        <v>10</v>
      </c>
      <c r="G11" s="10"/>
      <c r="H11" s="10"/>
      <c r="I11" s="10"/>
      <c r="J11" s="10"/>
    </row>
    <row r="12" spans="1:10" ht="18.75" customHeight="1"/>
    <row r="13" spans="1:10" ht="18.75" customHeight="1">
      <c r="F13" s="10" t="s">
        <v>5</v>
      </c>
      <c r="G13" s="10"/>
      <c r="H13" s="10"/>
      <c r="I13" s="10"/>
      <c r="J13" s="14" t="s">
        <v>11</v>
      </c>
    </row>
    <row r="14" spans="1:10" ht="18.75" customHeight="1"/>
    <row r="15" spans="1:10" ht="18.75" customHeight="1"/>
    <row r="16" spans="1:10" ht="23.25" customHeight="1">
      <c r="C16" s="4" t="s">
        <v>98</v>
      </c>
    </row>
    <row r="17" spans="3:9" ht="23.25" customHeight="1">
      <c r="C17" s="1" t="s">
        <v>19</v>
      </c>
    </row>
    <row r="20" spans="3:9" ht="29.25" customHeight="1">
      <c r="D20" s="6" t="s">
        <v>0</v>
      </c>
      <c r="E20" s="8">
        <f>内訳!H58</f>
        <v>0</v>
      </c>
      <c r="F20" s="8"/>
      <c r="G20" s="8"/>
      <c r="H20" s="8"/>
      <c r="I20" s="13" t="s">
        <v>1</v>
      </c>
    </row>
    <row r="21" spans="3:9" ht="27.75" customHeight="1">
      <c r="E21" s="1" t="s">
        <v>9</v>
      </c>
    </row>
    <row r="24" spans="3:9" ht="19.5" customHeight="1">
      <c r="C24" s="1" t="s">
        <v>7</v>
      </c>
    </row>
    <row r="25" spans="3:9" ht="18.75" customHeight="1">
      <c r="C25" s="5" t="s">
        <v>97</v>
      </c>
      <c r="D25" s="7"/>
      <c r="E25" s="9"/>
      <c r="F25" s="11"/>
      <c r="G25" s="12"/>
      <c r="H25" s="12"/>
      <c r="I25" s="9" t="s">
        <v>1</v>
      </c>
    </row>
    <row r="26" spans="3:9" ht="18.75" customHeight="1">
      <c r="C26" s="5"/>
      <c r="D26" s="7"/>
      <c r="E26" s="9"/>
      <c r="F26" s="11"/>
      <c r="G26" s="12"/>
      <c r="H26" s="12"/>
      <c r="I26" s="9" t="s">
        <v>1</v>
      </c>
    </row>
    <row r="27" spans="3:9" ht="18.75" customHeight="1">
      <c r="C27" s="5"/>
      <c r="D27" s="7"/>
      <c r="E27" s="9"/>
      <c r="F27" s="11"/>
      <c r="G27" s="12"/>
      <c r="H27" s="12"/>
      <c r="I27" s="9" t="s">
        <v>1</v>
      </c>
    </row>
    <row r="28" spans="3:9" ht="18.75" customHeight="1">
      <c r="C28" s="5"/>
      <c r="D28" s="7"/>
      <c r="E28" s="9"/>
      <c r="F28" s="11"/>
      <c r="G28" s="12"/>
      <c r="H28" s="12"/>
      <c r="I28" s="9" t="s">
        <v>1</v>
      </c>
    </row>
    <row r="29" spans="3:9" ht="18.75" customHeight="1">
      <c r="C29" s="5"/>
      <c r="D29" s="7"/>
      <c r="E29" s="9"/>
      <c r="F29" s="11"/>
      <c r="G29" s="12"/>
      <c r="H29" s="12"/>
      <c r="I29" s="9" t="s">
        <v>1</v>
      </c>
    </row>
    <row r="30" spans="3:9" ht="18.75" customHeight="1">
      <c r="C30" s="5"/>
      <c r="D30" s="7"/>
      <c r="E30" s="9"/>
      <c r="F30" s="11"/>
      <c r="G30" s="12"/>
      <c r="H30" s="12"/>
      <c r="I30" s="9" t="s">
        <v>1</v>
      </c>
    </row>
    <row r="31" spans="3:9" ht="18.75" customHeight="1">
      <c r="C31" s="5"/>
      <c r="D31" s="7"/>
      <c r="E31" s="9"/>
      <c r="F31" s="11"/>
      <c r="G31" s="12"/>
      <c r="H31" s="12"/>
      <c r="I31" s="9" t="s">
        <v>1</v>
      </c>
    </row>
  </sheetData>
  <mergeCells count="9">
    <mergeCell ref="B4:J4"/>
    <mergeCell ref="E20:H20"/>
    <mergeCell ref="F25:H25"/>
    <mergeCell ref="F26:H26"/>
    <mergeCell ref="F27:H27"/>
    <mergeCell ref="F28:H28"/>
    <mergeCell ref="F29:H29"/>
    <mergeCell ref="F30:H30"/>
    <mergeCell ref="F31:H31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Z61"/>
  <sheetViews>
    <sheetView showZeros="0" view="pageBreakPreview" zoomScaleNormal="75" zoomScaleSheetLayoutView="100" workbookViewId="0">
      <selection activeCell="N45" sqref="N45"/>
    </sheetView>
  </sheetViews>
  <sheetFormatPr defaultColWidth="14.08984375" defaultRowHeight="25" customHeight="1"/>
  <cols>
    <col min="1" max="1" width="11.1796875" style="15" customWidth="1"/>
    <col min="2" max="2" width="15.81640625" style="15" customWidth="1"/>
    <col min="3" max="3" width="17.81640625" style="15" customWidth="1"/>
    <col min="4" max="4" width="22.1796875" style="15" customWidth="1"/>
    <col min="5" max="5" width="11.36328125" style="15" customWidth="1"/>
    <col min="6" max="6" width="6.26953125" style="15" customWidth="1"/>
    <col min="7" max="7" width="15.81640625" style="15" customWidth="1"/>
    <col min="8" max="8" width="21.54296875" style="15" customWidth="1"/>
    <col min="9" max="10" width="7.08984375" style="15" customWidth="1"/>
    <col min="11" max="11" width="5.81640625" style="15" customWidth="1"/>
    <col min="12" max="12" width="7.08984375" style="15" customWidth="1"/>
    <col min="13" max="13" width="5.1796875" style="15" customWidth="1"/>
    <col min="14" max="26" width="13.453125" style="16" customWidth="1"/>
    <col min="27" max="16384" width="14.08984375" style="15"/>
  </cols>
  <sheetData>
    <row r="1" spans="1:14" ht="22" customHeight="1">
      <c r="A1" s="17"/>
      <c r="B1" s="26" t="s">
        <v>99</v>
      </c>
      <c r="C1" s="40"/>
      <c r="D1" s="40"/>
      <c r="E1" s="40"/>
      <c r="F1" s="40"/>
      <c r="G1" s="40"/>
      <c r="H1" s="40"/>
      <c r="I1" s="40" t="s">
        <v>20</v>
      </c>
      <c r="J1" s="40"/>
      <c r="K1" s="40"/>
      <c r="L1" s="40"/>
      <c r="M1" s="107"/>
    </row>
    <row r="2" spans="1:14" s="16" customFormat="1" ht="18">
      <c r="A2" s="18" t="s">
        <v>22</v>
      </c>
      <c r="B2" s="27" t="s">
        <v>4</v>
      </c>
      <c r="C2" s="27"/>
      <c r="D2" s="27" t="s">
        <v>23</v>
      </c>
      <c r="E2" s="27" t="s">
        <v>24</v>
      </c>
      <c r="F2" s="27" t="s">
        <v>25</v>
      </c>
      <c r="G2" s="27" t="s">
        <v>27</v>
      </c>
      <c r="H2" s="27" t="s">
        <v>3</v>
      </c>
      <c r="I2" s="81"/>
      <c r="J2" s="101" t="s">
        <v>95</v>
      </c>
      <c r="K2" s="81"/>
      <c r="L2" s="81"/>
      <c r="M2" s="108"/>
    </row>
    <row r="3" spans="1:14" s="16" customFormat="1" ht="23.15" customHeight="1">
      <c r="A3" s="19" t="s">
        <v>28</v>
      </c>
      <c r="B3" s="28"/>
      <c r="C3" s="41"/>
      <c r="D3" s="51"/>
      <c r="E3" s="51"/>
      <c r="F3" s="51"/>
      <c r="G3" s="51"/>
      <c r="H3" s="51"/>
      <c r="I3" s="82"/>
      <c r="J3" s="82"/>
      <c r="K3" s="82"/>
      <c r="L3" s="82"/>
      <c r="M3" s="109"/>
    </row>
    <row r="4" spans="1:14" s="16" customFormat="1" ht="23.15" customHeight="1">
      <c r="A4" s="20" t="s">
        <v>29</v>
      </c>
      <c r="B4" s="29"/>
      <c r="C4" s="42"/>
      <c r="D4" s="52"/>
      <c r="E4" s="62"/>
      <c r="F4" s="52"/>
      <c r="G4" s="68"/>
      <c r="H4" s="68"/>
      <c r="I4" s="83"/>
      <c r="J4" s="83"/>
      <c r="K4" s="83"/>
      <c r="L4" s="83"/>
      <c r="M4" s="110"/>
      <c r="N4" s="123"/>
    </row>
    <row r="5" spans="1:14" s="16" customFormat="1" ht="23.15" customHeight="1">
      <c r="A5" s="20" t="s">
        <v>30</v>
      </c>
      <c r="B5" s="29"/>
      <c r="C5" s="42"/>
      <c r="D5" s="52"/>
      <c r="E5" s="62"/>
      <c r="F5" s="52"/>
      <c r="G5" s="68"/>
      <c r="H5" s="68"/>
      <c r="I5" s="83"/>
      <c r="J5" s="83"/>
      <c r="K5" s="83"/>
      <c r="L5" s="83"/>
      <c r="M5" s="110"/>
      <c r="N5" s="123"/>
    </row>
    <row r="6" spans="1:14" s="16" customFormat="1" ht="23.15" customHeight="1">
      <c r="A6" s="21"/>
      <c r="B6" s="30" t="s">
        <v>31</v>
      </c>
      <c r="C6" s="43"/>
      <c r="D6" s="53"/>
      <c r="E6" s="63">
        <v>1</v>
      </c>
      <c r="F6" s="53" t="s">
        <v>33</v>
      </c>
      <c r="G6" s="69"/>
      <c r="H6" s="69"/>
      <c r="I6" s="84"/>
      <c r="J6" s="84"/>
      <c r="K6" s="84"/>
      <c r="L6" s="84"/>
      <c r="M6" s="111"/>
      <c r="N6" s="123"/>
    </row>
    <row r="7" spans="1:14" s="16" customFormat="1" ht="23.15" customHeight="1">
      <c r="A7" s="21"/>
      <c r="B7" s="30" t="s">
        <v>35</v>
      </c>
      <c r="C7" s="43"/>
      <c r="D7" s="53"/>
      <c r="E7" s="63"/>
      <c r="F7" s="53"/>
      <c r="G7" s="69"/>
      <c r="H7" s="69">
        <f>SUM(H6)</f>
        <v>0</v>
      </c>
      <c r="I7" s="84"/>
      <c r="J7" s="84"/>
      <c r="K7" s="84"/>
      <c r="L7" s="84"/>
      <c r="M7" s="111"/>
      <c r="N7" s="123"/>
    </row>
    <row r="8" spans="1:14" s="16" customFormat="1" ht="23.15" customHeight="1">
      <c r="A8" s="20" t="s">
        <v>37</v>
      </c>
      <c r="B8" s="30"/>
      <c r="C8" s="43"/>
      <c r="D8" s="54" t="s">
        <v>39</v>
      </c>
      <c r="E8" s="63"/>
      <c r="F8" s="53"/>
      <c r="G8" s="69"/>
      <c r="H8" s="69"/>
      <c r="I8" s="84"/>
      <c r="J8" s="84"/>
      <c r="K8" s="84"/>
      <c r="L8" s="84"/>
      <c r="M8" s="111"/>
      <c r="N8" s="123"/>
    </row>
    <row r="9" spans="1:14" s="16" customFormat="1" ht="23.15" customHeight="1">
      <c r="A9" s="21"/>
      <c r="B9" s="30" t="s">
        <v>40</v>
      </c>
      <c r="C9" s="43"/>
      <c r="D9" s="55" t="s">
        <v>41</v>
      </c>
      <c r="E9" s="63">
        <v>1</v>
      </c>
      <c r="F9" s="53" t="s">
        <v>33</v>
      </c>
      <c r="G9" s="70"/>
      <c r="H9" s="69"/>
      <c r="I9" s="85"/>
      <c r="J9" s="102"/>
      <c r="K9" s="102"/>
      <c r="L9" s="102"/>
      <c r="M9" s="112"/>
      <c r="N9" s="124"/>
    </row>
    <row r="10" spans="1:14" s="16" customFormat="1" ht="23.15" customHeight="1">
      <c r="A10" s="21"/>
      <c r="B10" s="30" t="s">
        <v>42</v>
      </c>
      <c r="C10" s="43"/>
      <c r="D10" s="54" t="s">
        <v>2</v>
      </c>
      <c r="E10" s="63">
        <v>1</v>
      </c>
      <c r="F10" s="53" t="s">
        <v>33</v>
      </c>
      <c r="G10" s="70"/>
      <c r="H10" s="69"/>
      <c r="I10" s="86"/>
      <c r="J10" s="84"/>
      <c r="K10" s="84"/>
      <c r="L10" s="84"/>
      <c r="M10" s="113"/>
      <c r="N10" s="124"/>
    </row>
    <row r="11" spans="1:14" s="16" customFormat="1" ht="23.15" customHeight="1">
      <c r="A11" s="22"/>
      <c r="B11" s="31" t="s">
        <v>6</v>
      </c>
      <c r="C11" s="44"/>
      <c r="D11" s="55" t="s">
        <v>43</v>
      </c>
      <c r="E11" s="63">
        <v>1</v>
      </c>
      <c r="F11" s="53" t="s">
        <v>33</v>
      </c>
      <c r="G11" s="71"/>
      <c r="H11" s="71"/>
      <c r="I11" s="87"/>
      <c r="J11" s="103"/>
      <c r="K11" s="103"/>
      <c r="L11" s="103"/>
      <c r="M11" s="114"/>
      <c r="N11" s="124"/>
    </row>
    <row r="12" spans="1:14" s="16" customFormat="1" ht="23.15" customHeight="1">
      <c r="A12" s="21"/>
      <c r="B12" s="30" t="s">
        <v>45</v>
      </c>
      <c r="C12" s="43"/>
      <c r="D12" s="56" t="s">
        <v>44</v>
      </c>
      <c r="E12" s="63">
        <v>1</v>
      </c>
      <c r="F12" s="53" t="s">
        <v>21</v>
      </c>
      <c r="G12" s="69"/>
      <c r="H12" s="69"/>
      <c r="I12" s="88"/>
      <c r="J12" s="84"/>
      <c r="K12" s="84"/>
      <c r="L12" s="84"/>
      <c r="M12" s="113"/>
      <c r="N12" s="124"/>
    </row>
    <row r="13" spans="1:14" s="16" customFormat="1" ht="23.15" customHeight="1">
      <c r="A13" s="21"/>
      <c r="B13" s="30" t="s">
        <v>36</v>
      </c>
      <c r="C13" s="43"/>
      <c r="D13" s="56"/>
      <c r="E13" s="63">
        <v>1</v>
      </c>
      <c r="F13" s="53" t="s">
        <v>33</v>
      </c>
      <c r="G13" s="70"/>
      <c r="H13" s="69"/>
      <c r="I13" s="89"/>
      <c r="J13" s="84"/>
      <c r="K13" s="84"/>
      <c r="L13" s="84"/>
      <c r="M13" s="113"/>
      <c r="N13" s="124"/>
    </row>
    <row r="14" spans="1:14" s="16" customFormat="1" ht="23.15" customHeight="1">
      <c r="A14" s="21"/>
      <c r="B14" s="30" t="s">
        <v>13</v>
      </c>
      <c r="C14" s="45"/>
      <c r="D14" s="53"/>
      <c r="E14" s="63">
        <v>1</v>
      </c>
      <c r="F14" s="53" t="s">
        <v>21</v>
      </c>
      <c r="G14" s="69"/>
      <c r="H14" s="69"/>
      <c r="I14" s="88"/>
      <c r="J14" s="84"/>
      <c r="K14" s="84"/>
      <c r="L14" s="84"/>
      <c r="M14" s="113"/>
      <c r="N14" s="123"/>
    </row>
    <row r="15" spans="1:14" s="16" customFormat="1" ht="23.15" customHeight="1">
      <c r="A15" s="21"/>
      <c r="B15" s="30" t="s">
        <v>48</v>
      </c>
      <c r="C15" s="45"/>
      <c r="D15" s="53"/>
      <c r="E15" s="63">
        <v>1</v>
      </c>
      <c r="F15" s="53" t="s">
        <v>21</v>
      </c>
      <c r="G15" s="69"/>
      <c r="H15" s="69"/>
      <c r="I15" s="88"/>
      <c r="J15" s="84"/>
      <c r="K15" s="84"/>
      <c r="L15" s="84"/>
      <c r="M15" s="113"/>
      <c r="N15" s="123"/>
    </row>
    <row r="16" spans="1:14" s="16" customFormat="1" ht="23.15" customHeight="1">
      <c r="A16" s="21"/>
      <c r="B16" s="30" t="s">
        <v>35</v>
      </c>
      <c r="C16" s="43"/>
      <c r="D16" s="53"/>
      <c r="E16" s="63"/>
      <c r="F16" s="53"/>
      <c r="G16" s="69"/>
      <c r="H16" s="69">
        <f>SUM(H9:H15)</f>
        <v>0</v>
      </c>
      <c r="I16" s="90"/>
      <c r="J16" s="90"/>
      <c r="K16" s="90"/>
      <c r="L16" s="90"/>
      <c r="M16" s="115"/>
      <c r="N16" s="123"/>
    </row>
    <row r="17" spans="1:13" s="16" customFormat="1" ht="23.15" customHeight="1">
      <c r="A17" s="21" t="s">
        <v>18</v>
      </c>
      <c r="B17" s="30"/>
      <c r="C17" s="43"/>
      <c r="D17" s="54" t="s">
        <v>39</v>
      </c>
      <c r="E17" s="63"/>
      <c r="F17" s="53"/>
      <c r="G17" s="69"/>
      <c r="H17" s="69"/>
      <c r="I17" s="90"/>
      <c r="J17" s="90"/>
      <c r="K17" s="90"/>
      <c r="L17" s="90"/>
      <c r="M17" s="115"/>
    </row>
    <row r="18" spans="1:13" s="16" customFormat="1" ht="23.15" customHeight="1">
      <c r="A18" s="21"/>
      <c r="B18" s="30" t="s">
        <v>34</v>
      </c>
      <c r="C18" s="43"/>
      <c r="D18" s="53"/>
      <c r="E18" s="63">
        <v>1</v>
      </c>
      <c r="F18" s="53" t="s">
        <v>21</v>
      </c>
      <c r="G18" s="69"/>
      <c r="H18" s="69"/>
      <c r="I18" s="90"/>
      <c r="J18" s="90"/>
      <c r="K18" s="90"/>
      <c r="L18" s="90"/>
      <c r="M18" s="115"/>
    </row>
    <row r="19" spans="1:13" s="16" customFormat="1" ht="23.15" customHeight="1">
      <c r="A19" s="21"/>
      <c r="B19" s="30" t="s">
        <v>49</v>
      </c>
      <c r="C19" s="43"/>
      <c r="D19" s="53"/>
      <c r="E19" s="63">
        <v>1</v>
      </c>
      <c r="F19" s="53" t="s">
        <v>21</v>
      </c>
      <c r="G19" s="69"/>
      <c r="H19" s="69"/>
      <c r="I19" s="90"/>
      <c r="J19" s="90"/>
      <c r="K19" s="90"/>
      <c r="L19" s="90"/>
      <c r="M19" s="115"/>
    </row>
    <row r="20" spans="1:13" s="16" customFormat="1" ht="23.15" customHeight="1">
      <c r="A20" s="21"/>
      <c r="B20" s="30" t="s">
        <v>50</v>
      </c>
      <c r="C20" s="43"/>
      <c r="D20" s="53"/>
      <c r="E20" s="63">
        <v>1</v>
      </c>
      <c r="F20" s="53" t="s">
        <v>21</v>
      </c>
      <c r="G20" s="69"/>
      <c r="H20" s="69"/>
      <c r="I20" s="90"/>
      <c r="J20" s="90"/>
      <c r="K20" s="90"/>
      <c r="L20" s="90"/>
      <c r="M20" s="115"/>
    </row>
    <row r="21" spans="1:13" s="16" customFormat="1" ht="23.15" customHeight="1">
      <c r="A21" s="21"/>
      <c r="B21" s="30" t="s">
        <v>35</v>
      </c>
      <c r="C21" s="43"/>
      <c r="D21" s="53"/>
      <c r="E21" s="63"/>
      <c r="F21" s="53"/>
      <c r="G21" s="69"/>
      <c r="H21" s="69">
        <f>SUM(H18:H20)</f>
        <v>0</v>
      </c>
      <c r="I21" s="90"/>
      <c r="J21" s="90"/>
      <c r="K21" s="90"/>
      <c r="L21" s="90"/>
      <c r="M21" s="115"/>
    </row>
    <row r="22" spans="1:13" s="16" customFormat="1" ht="23.15" customHeight="1">
      <c r="A22" s="21" t="s">
        <v>52</v>
      </c>
      <c r="B22" s="30"/>
      <c r="C22" s="43"/>
      <c r="D22" s="53"/>
      <c r="E22" s="63"/>
      <c r="F22" s="53"/>
      <c r="G22" s="69"/>
      <c r="H22" s="69"/>
      <c r="I22" s="90"/>
      <c r="J22" s="90"/>
      <c r="K22" s="90"/>
      <c r="L22" s="90"/>
      <c r="M22" s="115"/>
    </row>
    <row r="23" spans="1:13" s="16" customFormat="1" ht="23.15" customHeight="1">
      <c r="A23" s="21"/>
      <c r="B23" s="30" t="s">
        <v>51</v>
      </c>
      <c r="C23" s="43"/>
      <c r="D23" s="53"/>
      <c r="E23" s="63">
        <v>1</v>
      </c>
      <c r="F23" s="53" t="s">
        <v>21</v>
      </c>
      <c r="G23" s="69"/>
      <c r="H23" s="69"/>
      <c r="I23" s="91" t="s">
        <v>55</v>
      </c>
      <c r="J23" s="90"/>
      <c r="K23" s="90"/>
      <c r="L23" s="90"/>
      <c r="M23" s="115"/>
    </row>
    <row r="24" spans="1:13" s="16" customFormat="1" ht="23.15" customHeight="1">
      <c r="A24" s="21"/>
      <c r="B24" s="30" t="s">
        <v>35</v>
      </c>
      <c r="C24" s="43"/>
      <c r="D24" s="53"/>
      <c r="E24" s="63"/>
      <c r="F24" s="53"/>
      <c r="G24" s="69"/>
      <c r="H24" s="69">
        <f>SUM(H23)</f>
        <v>0</v>
      </c>
      <c r="I24" s="90"/>
      <c r="J24" s="90"/>
      <c r="K24" s="90"/>
      <c r="L24" s="90"/>
      <c r="M24" s="115"/>
    </row>
    <row r="25" spans="1:13" s="16" customFormat="1" ht="23.15" customHeight="1">
      <c r="A25" s="21" t="s">
        <v>38</v>
      </c>
      <c r="B25" s="30"/>
      <c r="C25" s="43"/>
      <c r="D25" s="53"/>
      <c r="E25" s="63"/>
      <c r="F25" s="53"/>
      <c r="G25" s="69"/>
      <c r="H25" s="69"/>
      <c r="I25" s="90"/>
      <c r="J25" s="90"/>
      <c r="K25" s="90"/>
      <c r="L25" s="90"/>
      <c r="M25" s="115"/>
    </row>
    <row r="26" spans="1:13" s="16" customFormat="1" ht="23.15" customHeight="1">
      <c r="A26" s="21"/>
      <c r="B26" s="30" t="s">
        <v>56</v>
      </c>
      <c r="C26" s="43"/>
      <c r="D26" s="53"/>
      <c r="E26" s="63">
        <v>1</v>
      </c>
      <c r="F26" s="53" t="s">
        <v>21</v>
      </c>
      <c r="G26" s="69"/>
      <c r="H26" s="69"/>
      <c r="I26" s="92" t="s">
        <v>57</v>
      </c>
      <c r="J26" s="90"/>
      <c r="K26" s="90"/>
      <c r="L26" s="90"/>
      <c r="M26" s="115"/>
    </row>
    <row r="27" spans="1:13" s="16" customFormat="1" ht="23.15" customHeight="1">
      <c r="A27" s="21"/>
      <c r="B27" s="30" t="s">
        <v>35</v>
      </c>
      <c r="C27" s="43"/>
      <c r="D27" s="53"/>
      <c r="E27" s="63"/>
      <c r="F27" s="53"/>
      <c r="G27" s="69"/>
      <c r="H27" s="69">
        <f>SUM(H26)</f>
        <v>0</v>
      </c>
      <c r="I27" s="90"/>
      <c r="J27" s="90"/>
      <c r="K27" s="90"/>
      <c r="L27" s="90"/>
      <c r="M27" s="115"/>
    </row>
    <row r="28" spans="1:13" s="16" customFormat="1" ht="23.15" customHeight="1">
      <c r="A28" s="21" t="s">
        <v>46</v>
      </c>
      <c r="B28" s="30"/>
      <c r="C28" s="43"/>
      <c r="D28" s="53"/>
      <c r="E28" s="63"/>
      <c r="F28" s="53"/>
      <c r="G28" s="69"/>
      <c r="H28" s="69"/>
      <c r="I28" s="90"/>
      <c r="J28" s="90"/>
      <c r="K28" s="90"/>
      <c r="L28" s="90"/>
      <c r="M28" s="115"/>
    </row>
    <row r="29" spans="1:13" s="16" customFormat="1" ht="23.15" customHeight="1">
      <c r="A29" s="21"/>
      <c r="B29" s="30" t="s">
        <v>58</v>
      </c>
      <c r="C29" s="43"/>
      <c r="D29" s="53"/>
      <c r="E29" s="63">
        <v>1</v>
      </c>
      <c r="F29" s="53" t="s">
        <v>21</v>
      </c>
      <c r="G29" s="69"/>
      <c r="H29" s="69"/>
      <c r="I29" s="91" t="s">
        <v>60</v>
      </c>
      <c r="J29" s="90"/>
      <c r="K29" s="90"/>
      <c r="L29" s="90"/>
      <c r="M29" s="115"/>
    </row>
    <row r="30" spans="1:13" s="16" customFormat="1" ht="23.15" customHeight="1">
      <c r="A30" s="21"/>
      <c r="B30" s="30" t="s">
        <v>35</v>
      </c>
      <c r="C30" s="43"/>
      <c r="D30" s="53"/>
      <c r="E30" s="63"/>
      <c r="F30" s="53"/>
      <c r="G30" s="69"/>
      <c r="H30" s="69">
        <f>SUM(H29)</f>
        <v>0</v>
      </c>
      <c r="I30" s="90"/>
      <c r="J30" s="90"/>
      <c r="K30" s="90"/>
      <c r="L30" s="90"/>
      <c r="M30" s="115"/>
    </row>
    <row r="31" spans="1:13" s="16" customFormat="1" ht="23.15" customHeight="1">
      <c r="A31" s="21" t="s">
        <v>61</v>
      </c>
      <c r="B31" s="30"/>
      <c r="C31" s="43"/>
      <c r="D31" s="53"/>
      <c r="E31" s="63"/>
      <c r="F31" s="53"/>
      <c r="G31" s="69"/>
      <c r="H31" s="69"/>
      <c r="I31" s="90"/>
      <c r="J31" s="90"/>
      <c r="K31" s="90"/>
      <c r="L31" s="90"/>
      <c r="M31" s="115"/>
    </row>
    <row r="32" spans="1:13" s="16" customFormat="1" ht="23.15" customHeight="1">
      <c r="A32" s="21"/>
      <c r="B32" s="30" t="s">
        <v>54</v>
      </c>
      <c r="C32" s="45"/>
      <c r="D32" s="57"/>
      <c r="E32" s="63">
        <v>1</v>
      </c>
      <c r="F32" s="53" t="s">
        <v>21</v>
      </c>
      <c r="G32" s="70"/>
      <c r="H32" s="70"/>
      <c r="I32" s="88" t="s">
        <v>62</v>
      </c>
      <c r="J32" s="84"/>
      <c r="K32" s="84"/>
      <c r="L32" s="84"/>
      <c r="M32" s="113"/>
    </row>
    <row r="33" spans="1:13" s="16" customFormat="1" ht="23.15" customHeight="1">
      <c r="A33" s="21"/>
      <c r="B33" s="30" t="s">
        <v>35</v>
      </c>
      <c r="C33" s="43"/>
      <c r="D33" s="53"/>
      <c r="E33" s="63"/>
      <c r="F33" s="53"/>
      <c r="G33" s="69"/>
      <c r="H33" s="69">
        <f>SUM(H32:H32)</f>
        <v>0</v>
      </c>
      <c r="I33" s="90"/>
      <c r="J33" s="90"/>
      <c r="K33" s="90"/>
      <c r="L33" s="90"/>
      <c r="M33" s="115"/>
    </row>
    <row r="34" spans="1:13" s="16" customFormat="1" ht="23.15" customHeight="1">
      <c r="A34" s="21" t="s">
        <v>64</v>
      </c>
      <c r="B34" s="30"/>
      <c r="C34" s="43"/>
      <c r="D34" s="53"/>
      <c r="E34" s="63"/>
      <c r="F34" s="53"/>
      <c r="G34" s="69"/>
      <c r="H34" s="69"/>
      <c r="I34" s="90"/>
      <c r="J34" s="90"/>
      <c r="K34" s="90"/>
      <c r="L34" s="90"/>
      <c r="M34" s="115"/>
    </row>
    <row r="35" spans="1:13" s="16" customFormat="1" ht="23.15" customHeight="1">
      <c r="A35" s="21"/>
      <c r="B35" s="32" t="s">
        <v>65</v>
      </c>
      <c r="C35" s="43"/>
      <c r="D35" s="53"/>
      <c r="E35" s="63">
        <v>1</v>
      </c>
      <c r="F35" s="53" t="s">
        <v>21</v>
      </c>
      <c r="G35" s="69"/>
      <c r="H35" s="69"/>
      <c r="I35" s="90"/>
      <c r="J35" s="90"/>
      <c r="K35" s="90"/>
      <c r="L35" s="90"/>
      <c r="M35" s="115"/>
    </row>
    <row r="36" spans="1:13" s="16" customFormat="1" ht="23.15" customHeight="1">
      <c r="A36" s="21"/>
      <c r="B36" s="30" t="s">
        <v>35</v>
      </c>
      <c r="C36" s="43"/>
      <c r="D36" s="53"/>
      <c r="E36" s="63">
        <v>1</v>
      </c>
      <c r="F36" s="53" t="s">
        <v>21</v>
      </c>
      <c r="G36" s="69"/>
      <c r="H36" s="69">
        <f>SUM(H35)</f>
        <v>0</v>
      </c>
      <c r="I36" s="90"/>
      <c r="J36" s="90"/>
      <c r="K36" s="90"/>
      <c r="L36" s="90"/>
      <c r="M36" s="115"/>
    </row>
    <row r="37" spans="1:13" s="16" customFormat="1" ht="23.15" customHeight="1">
      <c r="A37" s="21" t="s">
        <v>32</v>
      </c>
      <c r="B37" s="30"/>
      <c r="C37" s="43"/>
      <c r="D37" s="53"/>
      <c r="E37" s="63"/>
      <c r="F37" s="53"/>
      <c r="G37" s="69"/>
      <c r="H37" s="69"/>
      <c r="I37" s="90"/>
      <c r="J37" s="90"/>
      <c r="K37" s="90"/>
      <c r="L37" s="90"/>
      <c r="M37" s="115"/>
    </row>
    <row r="38" spans="1:13" s="16" customFormat="1" ht="23.15" customHeight="1">
      <c r="A38" s="21"/>
      <c r="B38" s="33" t="s">
        <v>63</v>
      </c>
      <c r="C38" s="46"/>
      <c r="D38" s="58"/>
      <c r="E38" s="63">
        <v>1</v>
      </c>
      <c r="F38" s="53" t="s">
        <v>21</v>
      </c>
      <c r="G38" s="72"/>
      <c r="H38" s="69"/>
      <c r="I38" s="93"/>
      <c r="J38" s="94"/>
      <c r="K38" s="94"/>
      <c r="L38" s="94"/>
      <c r="M38" s="116"/>
    </row>
    <row r="39" spans="1:13" s="16" customFormat="1" ht="23.15" customHeight="1">
      <c r="A39" s="21"/>
      <c r="B39" s="33" t="s">
        <v>35</v>
      </c>
      <c r="C39" s="46"/>
      <c r="D39" s="58"/>
      <c r="E39" s="63"/>
      <c r="F39" s="53"/>
      <c r="G39" s="72"/>
      <c r="H39" s="69">
        <f>SUM(H38)</f>
        <v>0</v>
      </c>
      <c r="I39" s="94"/>
      <c r="J39" s="94"/>
      <c r="K39" s="94"/>
      <c r="L39" s="94"/>
      <c r="M39" s="116"/>
    </row>
    <row r="40" spans="1:13" s="16" customFormat="1" ht="23.15" customHeight="1">
      <c r="A40" s="21" t="s">
        <v>67</v>
      </c>
      <c r="B40" s="30"/>
      <c r="C40" s="43"/>
      <c r="D40" s="53"/>
      <c r="E40" s="63"/>
      <c r="F40" s="53"/>
      <c r="G40" s="69"/>
      <c r="H40" s="69">
        <f>SUM(H7,H16,H21,H24,H27,H30,H33,H36,H39)</f>
        <v>0</v>
      </c>
      <c r="I40" s="84"/>
      <c r="J40" s="84"/>
      <c r="K40" s="84"/>
      <c r="L40" s="84"/>
      <c r="M40" s="117" t="s">
        <v>66</v>
      </c>
    </row>
    <row r="41" spans="1:13" s="16" customFormat="1" ht="23.15" customHeight="1">
      <c r="A41" s="21" t="s">
        <v>68</v>
      </c>
      <c r="B41" s="30"/>
      <c r="C41" s="43"/>
      <c r="D41" s="53"/>
      <c r="E41" s="63"/>
      <c r="F41" s="53"/>
      <c r="G41" s="69"/>
      <c r="H41" s="69"/>
      <c r="I41" s="84"/>
      <c r="J41" s="84"/>
      <c r="K41" s="84"/>
      <c r="L41" s="84"/>
      <c r="M41" s="117"/>
    </row>
    <row r="42" spans="1:13" s="16" customFormat="1" ht="23.15" customHeight="1">
      <c r="A42" s="21"/>
      <c r="B42" s="30" t="s">
        <v>69</v>
      </c>
      <c r="C42" s="43"/>
      <c r="D42" s="53"/>
      <c r="E42" s="62">
        <v>1</v>
      </c>
      <c r="F42" s="52" t="s">
        <v>70</v>
      </c>
      <c r="G42" s="69"/>
      <c r="H42" s="69">
        <f>IF(((2.3*(H40/1000)^0.44)*1000)&gt;=170000,170000,((2.3*(H40/1000)^0.44)*1000))</f>
        <v>0</v>
      </c>
      <c r="I42" s="95"/>
      <c r="J42" s="84"/>
      <c r="K42" s="84"/>
      <c r="L42" s="84"/>
      <c r="M42" s="117"/>
    </row>
    <row r="43" spans="1:13" s="16" customFormat="1" ht="23.15" customHeight="1">
      <c r="A43" s="21" t="s">
        <v>71</v>
      </c>
      <c r="B43" s="30"/>
      <c r="C43" s="43"/>
      <c r="D43" s="53"/>
      <c r="E43" s="63"/>
      <c r="F43" s="53"/>
      <c r="G43" s="69"/>
      <c r="H43" s="69">
        <f>SUM(H42)</f>
        <v>0</v>
      </c>
      <c r="I43" s="84"/>
      <c r="J43" s="84"/>
      <c r="K43" s="84"/>
      <c r="L43" s="84"/>
      <c r="M43" s="117" t="s">
        <v>72</v>
      </c>
    </row>
    <row r="44" spans="1:13" s="16" customFormat="1" ht="23.15" customHeight="1">
      <c r="A44" s="21" t="s">
        <v>73</v>
      </c>
      <c r="B44" s="34"/>
      <c r="C44" s="43"/>
      <c r="D44" s="53"/>
      <c r="E44" s="63"/>
      <c r="F44" s="53"/>
      <c r="G44" s="69"/>
      <c r="H44" s="69"/>
      <c r="I44" s="90"/>
      <c r="J44" s="90"/>
      <c r="K44" s="90"/>
      <c r="L44" s="90"/>
      <c r="M44" s="117"/>
    </row>
    <row r="45" spans="1:13" s="16" customFormat="1" ht="23.15" customHeight="1">
      <c r="A45" s="20"/>
      <c r="B45" s="35" t="s">
        <v>74</v>
      </c>
      <c r="C45" s="42"/>
      <c r="D45" s="52"/>
      <c r="E45" s="62">
        <v>1</v>
      </c>
      <c r="F45" s="52" t="s">
        <v>21</v>
      </c>
      <c r="G45" s="68"/>
      <c r="H45" s="68">
        <f>ROUNDDOWN(H40*L45,0)</f>
        <v>0</v>
      </c>
      <c r="I45" s="83"/>
      <c r="J45" s="83"/>
      <c r="K45" s="104" t="s">
        <v>75</v>
      </c>
      <c r="L45" s="105"/>
      <c r="M45" s="117"/>
    </row>
    <row r="46" spans="1:13" s="16" customFormat="1" ht="23.15" customHeight="1">
      <c r="A46" s="21" t="s">
        <v>76</v>
      </c>
      <c r="B46" s="30"/>
      <c r="C46" s="43"/>
      <c r="D46" s="53"/>
      <c r="E46" s="63"/>
      <c r="F46" s="53"/>
      <c r="G46" s="69"/>
      <c r="H46" s="69">
        <f>SUM(H45)</f>
        <v>0</v>
      </c>
      <c r="I46" s="90"/>
      <c r="J46" s="96"/>
      <c r="K46" s="90"/>
      <c r="L46" s="106"/>
      <c r="M46" s="117" t="s">
        <v>77</v>
      </c>
    </row>
    <row r="47" spans="1:13" s="16" customFormat="1" ht="23.15" customHeight="1">
      <c r="A47" s="21" t="s">
        <v>78</v>
      </c>
      <c r="B47" s="34"/>
      <c r="C47" s="43"/>
      <c r="D47" s="53"/>
      <c r="E47" s="63"/>
      <c r="F47" s="53"/>
      <c r="G47" s="69"/>
      <c r="H47" s="69">
        <f>SUM(H40,H46,H43)</f>
        <v>0</v>
      </c>
      <c r="I47" s="96" t="s">
        <v>79</v>
      </c>
      <c r="J47" s="90"/>
      <c r="K47" s="90"/>
      <c r="L47" s="90"/>
      <c r="M47" s="118"/>
    </row>
    <row r="48" spans="1:13" s="16" customFormat="1" ht="23.15" customHeight="1">
      <c r="A48" s="21" t="s">
        <v>80</v>
      </c>
      <c r="B48" s="34"/>
      <c r="C48" s="43"/>
      <c r="D48" s="53"/>
      <c r="E48" s="63"/>
      <c r="F48" s="53"/>
      <c r="G48" s="69"/>
      <c r="H48" s="69">
        <f>ROUNDDOWN(H47*(1+(E48/100)),-3)</f>
        <v>0</v>
      </c>
      <c r="I48" s="96" t="s">
        <v>26</v>
      </c>
      <c r="J48" s="90"/>
      <c r="K48" s="90"/>
      <c r="L48" s="106"/>
      <c r="M48" s="118" t="s">
        <v>81</v>
      </c>
    </row>
    <row r="49" spans="1:13" s="16" customFormat="1" ht="23.15" customHeight="1">
      <c r="A49" s="21" t="s">
        <v>82</v>
      </c>
      <c r="B49" s="34"/>
      <c r="C49" s="43"/>
      <c r="D49" s="53"/>
      <c r="E49" s="63">
        <v>10</v>
      </c>
      <c r="F49" s="53" t="s">
        <v>83</v>
      </c>
      <c r="G49" s="69"/>
      <c r="H49" s="69">
        <f>ROUNDDOWN(H48*(E49/100),0)</f>
        <v>0</v>
      </c>
      <c r="I49" s="90"/>
      <c r="J49" s="90"/>
      <c r="K49" s="90"/>
      <c r="L49" s="90"/>
      <c r="M49" s="118" t="s">
        <v>84</v>
      </c>
    </row>
    <row r="50" spans="1:13" s="16" customFormat="1" ht="23.15" customHeight="1">
      <c r="A50" s="23" t="s">
        <v>47</v>
      </c>
      <c r="B50" s="36"/>
      <c r="C50" s="47"/>
      <c r="D50" s="59"/>
      <c r="E50" s="64"/>
      <c r="F50" s="59"/>
      <c r="G50" s="73"/>
      <c r="H50" s="79">
        <f>SUM(H48:H49)</f>
        <v>0</v>
      </c>
      <c r="I50" s="97"/>
      <c r="J50" s="97"/>
      <c r="K50" s="97"/>
      <c r="L50" s="97"/>
      <c r="M50" s="119" t="s">
        <v>59</v>
      </c>
    </row>
    <row r="51" spans="1:13" s="16" customFormat="1" ht="23.15" customHeight="1">
      <c r="A51" s="20" t="s">
        <v>85</v>
      </c>
      <c r="B51" s="37"/>
      <c r="C51" s="48"/>
      <c r="D51" s="48" t="s">
        <v>96</v>
      </c>
      <c r="E51" s="62"/>
      <c r="F51" s="52"/>
      <c r="G51" s="74"/>
      <c r="H51" s="68"/>
      <c r="I51" s="98"/>
      <c r="J51" s="98"/>
      <c r="K51" s="98"/>
      <c r="L51" s="98"/>
      <c r="M51" s="120"/>
    </row>
    <row r="52" spans="1:13" s="16" customFormat="1" ht="23.15" customHeight="1">
      <c r="A52" s="21"/>
      <c r="B52" s="33" t="s">
        <v>12</v>
      </c>
      <c r="C52" s="46"/>
      <c r="D52" s="58"/>
      <c r="E52" s="63">
        <v>25</v>
      </c>
      <c r="F52" s="53" t="s">
        <v>53</v>
      </c>
      <c r="G52" s="69"/>
      <c r="H52" s="69">
        <f>ROUND(G52*E52,0)</f>
        <v>0</v>
      </c>
      <c r="I52" s="94"/>
      <c r="J52" s="94"/>
      <c r="K52" s="94"/>
      <c r="L52" s="94"/>
      <c r="M52" s="116"/>
    </row>
    <row r="53" spans="1:13" s="16" customFormat="1" ht="23" customHeight="1">
      <c r="A53" s="21"/>
      <c r="B53" s="33" t="s">
        <v>86</v>
      </c>
      <c r="C53" s="46"/>
      <c r="D53" s="58"/>
      <c r="E53" s="63">
        <f>$E$52</f>
        <v>25</v>
      </c>
      <c r="F53" s="53" t="s">
        <v>53</v>
      </c>
      <c r="G53" s="69"/>
      <c r="H53" s="69">
        <f>ROUND(G53*E53,0)</f>
        <v>0</v>
      </c>
      <c r="I53" s="94"/>
      <c r="J53" s="94"/>
      <c r="K53" s="94"/>
      <c r="L53" s="94"/>
      <c r="M53" s="116"/>
    </row>
    <row r="54" spans="1:13" s="16" customFormat="1" ht="23.15" customHeight="1">
      <c r="A54" s="21"/>
      <c r="B54" s="33" t="s">
        <v>87</v>
      </c>
      <c r="C54" s="46"/>
      <c r="D54" s="58"/>
      <c r="E54" s="63">
        <f>$E$52</f>
        <v>25</v>
      </c>
      <c r="F54" s="53" t="s">
        <v>53</v>
      </c>
      <c r="G54" s="75"/>
      <c r="H54" s="69">
        <f>ROUND(G54*E54,0)</f>
        <v>0</v>
      </c>
      <c r="I54" s="94"/>
      <c r="J54" s="94"/>
      <c r="K54" s="94"/>
      <c r="L54" s="94"/>
      <c r="M54" s="116"/>
    </row>
    <row r="55" spans="1:13" s="16" customFormat="1" ht="23.15" customHeight="1">
      <c r="A55" s="21" t="s">
        <v>78</v>
      </c>
      <c r="B55" s="34"/>
      <c r="C55" s="43"/>
      <c r="D55" s="53"/>
      <c r="E55" s="63"/>
      <c r="F55" s="53"/>
      <c r="G55" s="69"/>
      <c r="H55" s="69">
        <f>SUM(H52:H54)</f>
        <v>0</v>
      </c>
      <c r="I55" s="96"/>
      <c r="J55" s="90"/>
      <c r="K55" s="90"/>
      <c r="L55" s="90"/>
      <c r="M55" s="118" t="s">
        <v>88</v>
      </c>
    </row>
    <row r="56" spans="1:13" s="16" customFormat="1" ht="23.15" customHeight="1">
      <c r="A56" s="21" t="s">
        <v>82</v>
      </c>
      <c r="B56" s="34"/>
      <c r="C56" s="43"/>
      <c r="D56" s="53"/>
      <c r="E56" s="63">
        <v>10</v>
      </c>
      <c r="F56" s="53" t="s">
        <v>83</v>
      </c>
      <c r="G56" s="69"/>
      <c r="H56" s="69">
        <f>ROUNDDOWN(H55*(E56/100),0)</f>
        <v>0</v>
      </c>
      <c r="I56" s="90"/>
      <c r="J56" s="90"/>
      <c r="K56" s="90"/>
      <c r="L56" s="90"/>
      <c r="M56" s="118" t="s">
        <v>89</v>
      </c>
    </row>
    <row r="57" spans="1:13" s="16" customFormat="1" ht="23.15" customHeight="1">
      <c r="A57" s="23" t="s">
        <v>90</v>
      </c>
      <c r="B57" s="36"/>
      <c r="C57" s="47"/>
      <c r="D57" s="59"/>
      <c r="E57" s="64"/>
      <c r="F57" s="59"/>
      <c r="G57" s="73"/>
      <c r="H57" s="79">
        <f>SUM(H55:H56)</f>
        <v>0</v>
      </c>
      <c r="I57" s="97"/>
      <c r="J57" s="97"/>
      <c r="K57" s="97"/>
      <c r="L57" s="97"/>
      <c r="M57" s="119" t="s">
        <v>14</v>
      </c>
    </row>
    <row r="58" spans="1:13" s="16" customFormat="1" ht="23.15" customHeight="1">
      <c r="A58" s="24" t="s">
        <v>91</v>
      </c>
      <c r="B58" s="38"/>
      <c r="C58" s="49"/>
      <c r="D58" s="60"/>
      <c r="E58" s="65"/>
      <c r="F58" s="67"/>
      <c r="G58" s="76"/>
      <c r="H58" s="75">
        <f>H48+H55</f>
        <v>0</v>
      </c>
      <c r="I58" s="99" t="s">
        <v>92</v>
      </c>
      <c r="J58" s="99"/>
      <c r="K58" s="99"/>
      <c r="L58" s="99"/>
      <c r="M58" s="121"/>
    </row>
    <row r="59" spans="1:13" s="16" customFormat="1" ht="23.15" customHeight="1">
      <c r="A59" s="24" t="s">
        <v>93</v>
      </c>
      <c r="B59" s="38"/>
      <c r="C59" s="49"/>
      <c r="D59" s="60"/>
      <c r="E59" s="63">
        <v>10</v>
      </c>
      <c r="F59" s="53" t="s">
        <v>83</v>
      </c>
      <c r="G59" s="76"/>
      <c r="H59" s="69">
        <f>ROUNDDOWN(H58*(E59/100),0)</f>
        <v>0</v>
      </c>
      <c r="I59" s="99"/>
      <c r="J59" s="99"/>
      <c r="K59" s="99"/>
      <c r="L59" s="99"/>
      <c r="M59" s="121"/>
    </row>
    <row r="60" spans="1:13" s="16" customFormat="1" ht="23.15" customHeight="1">
      <c r="A60" s="23" t="s">
        <v>94</v>
      </c>
      <c r="B60" s="39"/>
      <c r="C60" s="50"/>
      <c r="D60" s="61"/>
      <c r="E60" s="64"/>
      <c r="F60" s="59"/>
      <c r="G60" s="77"/>
      <c r="H60" s="79">
        <f>SUM(H58:H59)</f>
        <v>0</v>
      </c>
      <c r="I60" s="100"/>
      <c r="J60" s="100"/>
      <c r="K60" s="100"/>
      <c r="L60" s="100"/>
      <c r="M60" s="122"/>
    </row>
    <row r="61" spans="1:13" s="16" customFormat="1" ht="25" customHeight="1">
      <c r="A61" s="25"/>
      <c r="B61" s="15"/>
      <c r="C61" s="15"/>
      <c r="D61" s="15"/>
      <c r="E61" s="66"/>
      <c r="F61" s="15"/>
      <c r="G61" s="78"/>
      <c r="H61" s="80"/>
      <c r="I61" s="15"/>
      <c r="J61" s="15"/>
      <c r="K61" s="15"/>
      <c r="L61" s="15"/>
      <c r="M61" s="15"/>
    </row>
  </sheetData>
  <mergeCells count="4">
    <mergeCell ref="B2:C2"/>
    <mergeCell ref="I9:M9"/>
    <mergeCell ref="I38:M38"/>
    <mergeCell ref="N10:N12"/>
  </mergeCells>
  <phoneticPr fontId="3"/>
  <printOptions horizontalCentered="1" verticalCentered="1"/>
  <pageMargins left="0.59055118110236227" right="0.19685039370078741" top="0.19685039370078741" bottom="0.19685039370078741" header="0.51181102362204722" footer="0.11811023622047245"/>
  <pageSetup paperSize="9" scale="6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積算見積書</vt:lpstr>
      <vt:lpstr>内訳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見積総括表（様式6）</dc:title>
  <dcterms:created xsi:type="dcterms:W3CDTF">2011-07-15T01:18:43Z</dcterms:created>
  <dcterms:modified xsi:type="dcterms:W3CDTF">2026-04-14T06:48:22Z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2026-04-14T06:48:22Z</vt:filetime>
  </property>
</Properties>
</file>