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_{97407E9C-FA9F-40DD-8A81-6DC26E44D40F}" xr6:coauthVersionLast="47" xr6:coauthVersionMax="47" xr10:uidLastSave="{00000000-0000-0000-0000-000000000000}"/>
  <workbookProtection workbookAlgorithmName="SHA-512" workbookHashValue="ctUj/BZH3jRO9D2ZEGmUkQWPThzWSbTWQdpdqhyVN4CI5fPXKV1IGSWLPgzpjO8S0V+o4GNb3CREQEDofuVRFA==" workbookSaltValue="RqjJOWHZevxBnYhbHp/yRQ==" workbookSpinCount="100000" lockStructure="1"/>
  <bookViews>
    <workbookView xWindow="28680" yWindow="-120" windowWidth="29040" windowHeight="15720" xr2:uid="{2DF971C2-EB90-41CD-89C7-827771DC9BBA}"/>
  </bookViews>
  <sheets>
    <sheet name="調査票" sheetId="4" r:id="rId1"/>
    <sheet name="集計（調査票から転記）" sheetId="5" r:id="rId2"/>
    <sheet name="転記作業用" sheetId="8"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5" i="8" l="1"/>
  <c r="AT5" i="8"/>
  <c r="G5" i="5"/>
  <c r="Q92" i="4" l="1"/>
  <c r="AW5" i="8"/>
  <c r="AZ5" i="8" s="1"/>
  <c r="AS5" i="8"/>
  <c r="AV5" i="8" s="1"/>
  <c r="AP5" i="8"/>
  <c r="AO5" i="8"/>
  <c r="AN5" i="8"/>
  <c r="AM5" i="8"/>
  <c r="AL5" i="8"/>
  <c r="AK5" i="8"/>
  <c r="AJ5" i="8"/>
  <c r="AI5" i="8"/>
  <c r="A23" i="4"/>
  <c r="A24" i="4"/>
  <c r="A25" i="4"/>
  <c r="A29" i="4"/>
  <c r="AF5" i="8"/>
  <c r="AE5" i="8"/>
  <c r="AA5" i="8"/>
  <c r="Z5" i="8"/>
  <c r="Y5" i="8"/>
  <c r="X5" i="8"/>
  <c r="W5" i="8"/>
  <c r="V5" i="8"/>
  <c r="U5" i="8"/>
  <c r="R5" i="8"/>
  <c r="Q5" i="8"/>
  <c r="N5" i="8"/>
  <c r="M5" i="8"/>
  <c r="J5" i="8"/>
  <c r="I5" i="8"/>
  <c r="H5" i="8"/>
  <c r="G5" i="8"/>
  <c r="D5" i="8"/>
  <c r="C5" i="8"/>
  <c r="B5" i="8"/>
  <c r="A5" i="8"/>
  <c r="EA5" i="8"/>
  <c r="DZ5" i="8"/>
  <c r="DY5" i="8"/>
  <c r="DX5" i="8"/>
  <c r="DW5" i="8"/>
  <c r="DV5" i="8"/>
  <c r="DU5" i="8"/>
  <c r="DS5" i="8"/>
  <c r="DR5" i="8"/>
  <c r="DQ5" i="8"/>
  <c r="DP5" i="8"/>
  <c r="DO5" i="8"/>
  <c r="DN5" i="8"/>
  <c r="DM5" i="8"/>
  <c r="DK5" i="8"/>
  <c r="DJ5" i="8"/>
  <c r="DI5" i="8"/>
  <c r="DH5" i="8"/>
  <c r="DG5" i="8"/>
  <c r="DF5" i="8"/>
  <c r="DE5" i="8"/>
  <c r="DC5" i="8"/>
  <c r="DB5" i="8"/>
  <c r="DA5" i="8"/>
  <c r="CZ5" i="8"/>
  <c r="CY5" i="8"/>
  <c r="CX5" i="8"/>
  <c r="CW5" i="8"/>
  <c r="CU5" i="8"/>
  <c r="CT5" i="8"/>
  <c r="CS5" i="8"/>
  <c r="CR5" i="8"/>
  <c r="CQ5" i="8"/>
  <c r="CP5" i="8"/>
  <c r="CO5" i="8"/>
  <c r="CM5" i="8"/>
  <c r="CL5" i="8"/>
  <c r="CK5" i="8"/>
  <c r="CJ5" i="8"/>
  <c r="CI5" i="8"/>
  <c r="CH5" i="8"/>
  <c r="CG5" i="8"/>
  <c r="CE5" i="8"/>
  <c r="CD5" i="8"/>
  <c r="CC5" i="8"/>
  <c r="CB5" i="8"/>
  <c r="CA5" i="8"/>
  <c r="BZ5" i="8"/>
  <c r="BY5" i="8"/>
  <c r="BW5" i="8"/>
  <c r="BV5" i="8"/>
  <c r="BU5" i="8"/>
  <c r="BT5" i="8"/>
  <c r="BS5" i="8"/>
  <c r="BR5" i="8"/>
  <c r="BQ5" i="8"/>
  <c r="BO5" i="8"/>
  <c r="BN5" i="8"/>
  <c r="BM5" i="8"/>
  <c r="BL5" i="8"/>
  <c r="BK5" i="8"/>
  <c r="BJ5" i="8"/>
  <c r="BI5" i="8"/>
  <c r="BG5" i="8"/>
  <c r="BF5" i="8"/>
  <c r="BE5" i="8"/>
  <c r="BD5" i="8"/>
  <c r="BC5" i="8"/>
  <c r="BB5" i="8"/>
  <c r="BA5" i="8"/>
  <c r="AD5" i="8"/>
  <c r="N92" i="4"/>
  <c r="O92" i="4"/>
  <c r="L92" i="4"/>
  <c r="K92" i="4"/>
  <c r="I92" i="4"/>
  <c r="H92" i="4"/>
  <c r="F92" i="4"/>
  <c r="E92" i="4"/>
  <c r="Q78" i="4"/>
  <c r="N78" i="4"/>
  <c r="L78" i="4"/>
  <c r="K78" i="4"/>
  <c r="I78" i="4"/>
  <c r="H78" i="4"/>
  <c r="AA5" i="5" s="1"/>
  <c r="F78" i="4"/>
  <c r="E78" i="4"/>
  <c r="S5" i="5" s="1"/>
  <c r="A48" i="4"/>
  <c r="A46" i="4"/>
  <c r="A32" i="4"/>
  <c r="O39" i="4" s="1"/>
  <c r="A14" i="4"/>
  <c r="O18" i="4" s="1"/>
  <c r="A6" i="4"/>
  <c r="P10" i="4" s="1"/>
  <c r="F5" i="5" l="1"/>
  <c r="AR5" i="8"/>
  <c r="AH5" i="8"/>
  <c r="AC5" i="8"/>
  <c r="T5" i="8"/>
  <c r="P5" i="8"/>
  <c r="L5" i="8"/>
  <c r="F5" i="8"/>
  <c r="AY5" i="8"/>
  <c r="AU5" i="8"/>
  <c r="EB5" i="8"/>
  <c r="DT5" i="8"/>
  <c r="DL5" i="8"/>
  <c r="DD5" i="8"/>
  <c r="CV5" i="8"/>
  <c r="CN5" i="8"/>
  <c r="CF5" i="8"/>
  <c r="BX5" i="8"/>
  <c r="BP5" i="8"/>
  <c r="Q95" i="4"/>
  <c r="N96" i="4" s="1"/>
  <c r="BH5" i="8"/>
  <c r="AQ5" i="8"/>
  <c r="AG5" i="8"/>
  <c r="H5" i="5" s="1"/>
  <c r="O5" i="8"/>
  <c r="D5" i="5" s="1"/>
  <c r="AB5" i="8"/>
  <c r="K5" i="8"/>
  <c r="C5" i="5" s="1"/>
  <c r="E5" i="8"/>
  <c r="B5" i="5" s="1"/>
  <c r="I5" i="5" l="1"/>
  <c r="K5" i="5" s="1"/>
  <c r="EC5" i="8"/>
  <c r="CN5" i="5" s="1"/>
  <c r="AY5" i="5"/>
  <c r="CC5" i="5"/>
  <c r="BS5" i="5"/>
  <c r="BI5" i="5"/>
  <c r="BH5" i="5"/>
  <c r="CL5" i="5"/>
  <c r="CB5" i="5"/>
  <c r="BR5" i="5"/>
  <c r="CF5" i="5"/>
  <c r="BB5" i="5"/>
  <c r="BM5" i="5"/>
  <c r="CH5" i="5"/>
  <c r="BL5" i="5"/>
  <c r="CG5" i="5"/>
  <c r="BU5" i="5"/>
  <c r="BC5" i="5"/>
  <c r="BG5" i="5"/>
  <c r="BJ5" i="5"/>
  <c r="CK5" i="5"/>
  <c r="CA5" i="5"/>
  <c r="BQ5" i="5"/>
  <c r="BX5" i="5"/>
  <c r="BA5" i="5"/>
  <c r="CM5" i="5"/>
  <c r="CJ5" i="5"/>
  <c r="BZ5" i="5"/>
  <c r="BN5" i="5"/>
  <c r="BF5" i="5"/>
  <c r="AZ5" i="5"/>
  <c r="CE5" i="5"/>
  <c r="CI5" i="5"/>
  <c r="BY5" i="5"/>
  <c r="BE5" i="5"/>
  <c r="BW5" i="5"/>
  <c r="BV5" i="5"/>
  <c r="BD5" i="5"/>
  <c r="BO5" i="5"/>
  <c r="BK5" i="5"/>
  <c r="CD5" i="5"/>
  <c r="BT5" i="5"/>
  <c r="BP5" i="5"/>
  <c r="L5" i="5"/>
  <c r="AU5" i="5"/>
  <c r="AL5" i="5"/>
  <c r="Z5" i="5"/>
  <c r="W5" i="5"/>
  <c r="AX5" i="5"/>
  <c r="AT5" i="5"/>
  <c r="AK5" i="5"/>
  <c r="Y5" i="5"/>
  <c r="V5" i="5"/>
  <c r="AS5" i="5"/>
  <c r="AJ5" i="5"/>
  <c r="X5" i="5"/>
  <c r="U5" i="5"/>
  <c r="AQ5" i="5"/>
  <c r="AR5" i="5"/>
  <c r="AG5" i="5"/>
  <c r="R5" i="5"/>
  <c r="T5" i="5"/>
  <c r="AI5" i="5"/>
  <c r="AP5" i="5"/>
  <c r="AF5" i="5"/>
  <c r="N5" i="5"/>
  <c r="AH5" i="5"/>
  <c r="AO5" i="5"/>
  <c r="AE5" i="5"/>
  <c r="Q5" i="5"/>
  <c r="M5" i="5"/>
  <c r="AW5" i="5"/>
  <c r="AN5" i="5"/>
  <c r="AD5" i="5"/>
  <c r="P5" i="5"/>
  <c r="AV5" i="5"/>
  <c r="AM5" i="5"/>
  <c r="AC5" i="5"/>
  <c r="O5" i="5"/>
  <c r="AB5" i="5"/>
  <c r="S5" i="8"/>
  <c r="E5" i="5" s="1"/>
  <c r="J5" i="5" l="1"/>
</calcChain>
</file>

<file path=xl/sharedStrings.xml><?xml version="1.0" encoding="utf-8"?>
<sst xmlns="http://schemas.openxmlformats.org/spreadsheetml/2006/main" count="606" uniqueCount="223">
  <si>
    <t>介護人材実態調査　職員票（訪問系）</t>
    <rPh sb="0" eb="4">
      <t>カイゴジンザイ</t>
    </rPh>
    <rPh sb="4" eb="6">
      <t>ジッタイ</t>
    </rPh>
    <rPh sb="6" eb="8">
      <t>チョウサ</t>
    </rPh>
    <rPh sb="9" eb="12">
      <t>ショクインヒョウ</t>
    </rPh>
    <rPh sb="13" eb="16">
      <t>ホウモンケイ</t>
    </rPh>
    <phoneticPr fontId="1"/>
  </si>
  <si>
    <t>※この調査票は、訪問サービス・訪問介護を行う介護職員の方（非常勤含む。ボランティア除く）が対象です。</t>
    <rPh sb="3" eb="6">
      <t>チョウサヒョウ</t>
    </rPh>
    <rPh sb="8" eb="10">
      <t>ホウモン</t>
    </rPh>
    <rPh sb="15" eb="17">
      <t>ホウモン</t>
    </rPh>
    <rPh sb="17" eb="19">
      <t>カイゴ</t>
    </rPh>
    <rPh sb="20" eb="21">
      <t>オコナ</t>
    </rPh>
    <rPh sb="22" eb="24">
      <t>カイゴ</t>
    </rPh>
    <rPh sb="24" eb="26">
      <t>ショクイン</t>
    </rPh>
    <rPh sb="27" eb="28">
      <t>カタ</t>
    </rPh>
    <rPh sb="29" eb="32">
      <t>ヒジョウキン</t>
    </rPh>
    <rPh sb="32" eb="33">
      <t>フク</t>
    </rPh>
    <rPh sb="41" eb="42">
      <t>ノゾ</t>
    </rPh>
    <rPh sb="45" eb="47">
      <t>タイショウ</t>
    </rPh>
    <phoneticPr fontId="1"/>
  </si>
  <si>
    <r>
      <t>問１　あなたが、本調査票を受け取った事業所で提供するサービス種別（介護予防を含む）について、ご回答ください。</t>
    </r>
    <r>
      <rPr>
        <b/>
        <u/>
        <sz val="10"/>
        <rFont val="游ゴシック"/>
        <family val="3"/>
        <charset val="128"/>
        <scheme val="minor"/>
      </rPr>
      <t>（１つ選択）</t>
    </r>
    <rPh sb="0" eb="1">
      <t>トイ</t>
    </rPh>
    <rPh sb="8" eb="12">
      <t>ホンチョウサヒョウ</t>
    </rPh>
    <rPh sb="13" eb="14">
      <t>ウ</t>
    </rPh>
    <rPh sb="15" eb="16">
      <t>ト</t>
    </rPh>
    <rPh sb="18" eb="21">
      <t>ジギョウショ</t>
    </rPh>
    <rPh sb="22" eb="24">
      <t>テイキョウ</t>
    </rPh>
    <rPh sb="30" eb="32">
      <t>シュベツ</t>
    </rPh>
    <rPh sb="33" eb="37">
      <t>カイゴヨボウ</t>
    </rPh>
    <rPh sb="38" eb="39">
      <t>フク</t>
    </rPh>
    <rPh sb="47" eb="49">
      <t>カイトウ</t>
    </rPh>
    <rPh sb="57" eb="59">
      <t>センタク</t>
    </rPh>
    <phoneticPr fontId="1"/>
  </si>
  <si>
    <t>問３　あなたの雇用形態、性別、年齢、過去１週間の勤務時間等について、ご回答ください。</t>
    <rPh sb="0" eb="1">
      <t>トイ</t>
    </rPh>
    <rPh sb="7" eb="11">
      <t>コヨウケイタイ</t>
    </rPh>
    <rPh sb="12" eb="14">
      <t>セイベツ</t>
    </rPh>
    <rPh sb="15" eb="17">
      <t>ネンレイ</t>
    </rPh>
    <rPh sb="18" eb="20">
      <t>カコ</t>
    </rPh>
    <rPh sb="21" eb="23">
      <t>シュウカン</t>
    </rPh>
    <rPh sb="24" eb="28">
      <t>キンムジカン</t>
    </rPh>
    <rPh sb="28" eb="29">
      <t>トウ</t>
    </rPh>
    <rPh sb="35" eb="37">
      <t>カイトウ</t>
    </rPh>
    <phoneticPr fontId="1"/>
  </si>
  <si>
    <t>職員票（訪問介護員向け）裏面</t>
    <rPh sb="0" eb="3">
      <t>ショクインヒョウ</t>
    </rPh>
    <rPh sb="4" eb="9">
      <t>ホウモンカイゴイン</t>
    </rPh>
    <rPh sb="9" eb="10">
      <t>ム</t>
    </rPh>
    <rPh sb="12" eb="14">
      <t>ウラメン</t>
    </rPh>
    <phoneticPr fontId="1"/>
  </si>
  <si>
    <t>この調査は、「訪問介護員」を対象とした調査です。「訪問介護」、「訪問入浴」、
「夜間対応型訪問介護」、「訪問型サービス（総合事業）」、「定期巡回サービス」、
「小規模多機能型居宅介護」、「看護小規模多機能型居宅介護」に従事されている方にお聞きします。</t>
    <phoneticPr fontId="1"/>
  </si>
  <si>
    <t>曜日</t>
    <rPh sb="0" eb="2">
      <t>ヨウビ</t>
    </rPh>
    <phoneticPr fontId="1"/>
  </si>
  <si>
    <t>記入例</t>
    <rPh sb="0" eb="3">
      <t>キニュウレイ</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</si>
  <si>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</si>
  <si>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</si>
  <si>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</si>
  <si>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</si>
  <si>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</si>
  <si>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</si>
  <si>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</si>
  <si>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週の合計</t>
    <rPh sb="0" eb="1">
      <t>シュウ</t>
    </rPh>
    <rPh sb="2" eb="4">
      <t>ゴウケイ</t>
    </rPh>
    <phoneticPr fontId="1"/>
  </si>
  <si>
    <t>身体介護</t>
    <rPh sb="0" eb="4">
      <t>シンタイカイゴ</t>
    </rPh>
    <phoneticPr fontId="1"/>
  </si>
  <si>
    <t>生活援助</t>
    <rPh sb="0" eb="4">
      <t>セイカツエンジョ</t>
    </rPh>
    <phoneticPr fontId="1"/>
  </si>
  <si>
    <t>買い物</t>
    <rPh sb="0" eb="1">
      <t>カ</t>
    </rPh>
    <rPh sb="2" eb="3">
      <t>モノ</t>
    </rPh>
    <phoneticPr fontId="1"/>
  </si>
  <si>
    <t>調理・配膳</t>
    <rPh sb="0" eb="2">
      <t>チョウリ</t>
    </rPh>
    <rPh sb="3" eb="5">
      <t>ハイゼン</t>
    </rPh>
    <phoneticPr fontId="1"/>
  </si>
  <si>
    <t>掃除</t>
    <rPh sb="0" eb="2">
      <t>ソウジ</t>
    </rPh>
    <phoneticPr fontId="1"/>
  </si>
  <si>
    <t>その他の生活援助</t>
    <rPh sb="2" eb="3">
      <t>ホカ</t>
    </rPh>
    <rPh sb="4" eb="8">
      <t>セイカツエンジョ</t>
    </rPh>
    <phoneticPr fontId="1"/>
  </si>
  <si>
    <t>分</t>
    <rPh sb="0" eb="1">
      <t>フン</t>
    </rPh>
    <phoneticPr fontId="1"/>
  </si>
  <si>
    <t>※自立生活支援・重度化防止のための見守り的援助（自立支援、ADL・IADL・QOL向上の観点から安全を確保しつつ常時介助できる状態で行う見守り等）は、身体介護に含む</t>
    <rPh sb="1" eb="3">
      <t>ジリツ</t>
    </rPh>
    <rPh sb="3" eb="5">
      <t>セイカツ</t>
    </rPh>
    <rPh sb="5" eb="7">
      <t>シエン</t>
    </rPh>
    <rPh sb="8" eb="10">
      <t>ジュウド</t>
    </rPh>
    <rPh sb="10" eb="11">
      <t>カ</t>
    </rPh>
    <rPh sb="11" eb="13">
      <t>ボウシ</t>
    </rPh>
    <rPh sb="17" eb="19">
      <t>ミマモ</t>
    </rPh>
    <rPh sb="20" eb="21">
      <t>テキ</t>
    </rPh>
    <rPh sb="21" eb="23">
      <t>エンジョ</t>
    </rPh>
    <rPh sb="24" eb="26">
      <t>ジリツ</t>
    </rPh>
    <rPh sb="26" eb="28">
      <t>シエン</t>
    </rPh>
    <rPh sb="41" eb="43">
      <t>コウジョウ</t>
    </rPh>
    <rPh sb="44" eb="46">
      <t>カンテン</t>
    </rPh>
    <rPh sb="48" eb="50">
      <t>アンゼン</t>
    </rPh>
    <rPh sb="51" eb="53">
      <t>カクホ</t>
    </rPh>
    <rPh sb="56" eb="58">
      <t>ジョウジ</t>
    </rPh>
    <rPh sb="58" eb="60">
      <t>カイジョ</t>
    </rPh>
    <rPh sb="63" eb="65">
      <t>ジョウタイ</t>
    </rPh>
    <rPh sb="66" eb="67">
      <t>オコナ</t>
    </rPh>
    <rPh sb="68" eb="70">
      <t>ミマモ</t>
    </rPh>
    <rPh sb="71" eb="72">
      <t>ナド</t>
    </rPh>
    <rPh sb="75" eb="77">
      <t>シンタイ</t>
    </rPh>
    <rPh sb="77" eb="79">
      <t>カイゴ</t>
    </rPh>
    <rPh sb="80" eb="81">
      <t>フク</t>
    </rPh>
    <phoneticPr fontId="1"/>
  </si>
  <si>
    <t>★</t>
    <phoneticPr fontId="1"/>
  </si>
  <si>
    <t>週の合計時間</t>
    <rPh sb="0" eb="1">
      <t>シュウ</t>
    </rPh>
    <rPh sb="2" eb="6">
      <t>ゴウケイジカン</t>
    </rPh>
    <phoneticPr fontId="1"/>
  </si>
  <si>
    <r>
      <t>問２　あなたの資格の取得、研修の修了の状況について、ご回答ください。</t>
    </r>
    <r>
      <rPr>
        <b/>
        <u/>
        <sz val="10"/>
        <rFont val="游ゴシック"/>
        <family val="3"/>
        <charset val="128"/>
        <scheme val="minor"/>
      </rPr>
      <t>（１つ選択）</t>
    </r>
    <rPh sb="0" eb="1">
      <t>トイ</t>
    </rPh>
    <rPh sb="7" eb="9">
      <t>シカク</t>
    </rPh>
    <rPh sb="10" eb="12">
      <t>シュトク</t>
    </rPh>
    <rPh sb="13" eb="15">
      <t>ケンシュウ</t>
    </rPh>
    <rPh sb="16" eb="18">
      <t>シュウリョウ</t>
    </rPh>
    <rPh sb="19" eb="21">
      <t>ジョウキョウ</t>
    </rPh>
    <rPh sb="27" eb="29">
      <t>カイトウ</t>
    </rPh>
    <rPh sb="37" eb="39">
      <t>センタク</t>
    </rPh>
    <phoneticPr fontId="1"/>
  </si>
  <si>
    <t>時間</t>
    <rPh sb="0" eb="2">
      <t>ジカン</t>
    </rPh>
    <phoneticPr fontId="1"/>
  </si>
  <si>
    <t>○</t>
  </si>
  <si>
    <t>1. 男性</t>
    <rPh sb="3" eb="5">
      <t>ダンセイ</t>
    </rPh>
    <phoneticPr fontId="1"/>
  </si>
  <si>
    <t>2. 女性</t>
    <rPh sb="3" eb="5">
      <t>ジョセイ</t>
    </rPh>
    <phoneticPr fontId="1"/>
  </si>
  <si>
    <t>※残業時間を含む。
休憩時間は除く。</t>
    <rPh sb="1" eb="5">
      <t>ザンギョウジカン</t>
    </rPh>
    <rPh sb="6" eb="7">
      <t>フク</t>
    </rPh>
    <rPh sb="10" eb="14">
      <t>キュウケイジカン</t>
    </rPh>
    <rPh sb="15" eb="16">
      <t>ノゾ</t>
    </rPh>
    <phoneticPr fontId="1"/>
  </si>
  <si>
    <t>2. 1年未満</t>
    <rPh sb="4" eb="7">
      <t>ネンミマン</t>
    </rPh>
    <phoneticPr fontId="1"/>
  </si>
  <si>
    <r>
      <t>1) 雇用形態</t>
    </r>
    <r>
      <rPr>
        <u/>
        <sz val="10"/>
        <rFont val="游ゴシック"/>
        <family val="3"/>
        <charset val="128"/>
        <scheme val="minor"/>
      </rPr>
      <t>（１つに○）</t>
    </r>
    <rPh sb="3" eb="7">
      <t>コヨウケイタイ</t>
    </rPh>
    <phoneticPr fontId="5"/>
  </si>
  <si>
    <r>
      <t>2) 性別</t>
    </r>
    <r>
      <rPr>
        <u/>
        <sz val="10"/>
        <rFont val="游ゴシック"/>
        <family val="3"/>
        <charset val="128"/>
        <scheme val="minor"/>
      </rPr>
      <t>（１つに○）</t>
    </r>
    <rPh sb="3" eb="5">
      <t>セイベツ</t>
    </rPh>
    <phoneticPr fontId="5"/>
  </si>
  <si>
    <r>
      <t>1) 場所</t>
    </r>
    <r>
      <rPr>
        <u/>
        <sz val="10"/>
        <rFont val="游ゴシック"/>
        <family val="3"/>
        <charset val="128"/>
        <scheme val="minor"/>
      </rPr>
      <t>（１つに○）</t>
    </r>
    <rPh sb="3" eb="5">
      <t>バショ</t>
    </rPh>
    <phoneticPr fontId="5"/>
  </si>
  <si>
    <r>
      <t>2) 法人</t>
    </r>
    <r>
      <rPr>
        <u/>
        <sz val="10"/>
        <rFont val="游ゴシック"/>
        <family val="3"/>
        <charset val="128"/>
        <scheme val="minor"/>
      </rPr>
      <t>（１つに○）</t>
    </r>
    <rPh sb="3" eb="5">
      <t>ホウジン</t>
    </rPh>
    <phoneticPr fontId="5"/>
  </si>
  <si>
    <r>
      <t>5) 現在の事業所での勤務年数</t>
    </r>
    <r>
      <rPr>
        <u/>
        <sz val="9"/>
        <rFont val="游ゴシック"/>
        <family val="3"/>
        <charset val="128"/>
        <scheme val="minor"/>
      </rPr>
      <t>（１つに○）</t>
    </r>
    <rPh sb="3" eb="5">
      <t>ゲンザイ</t>
    </rPh>
    <rPh sb="6" eb="9">
      <t>ジギョウショ</t>
    </rPh>
    <rPh sb="11" eb="15">
      <t>キンムネンスウ</t>
    </rPh>
    <phoneticPr fontId="5"/>
  </si>
  <si>
    <r>
      <t>3) 年齢</t>
    </r>
    <r>
      <rPr>
        <u/>
        <sz val="10"/>
        <rFont val="游ゴシック"/>
        <family val="3"/>
        <charset val="128"/>
        <scheme val="minor"/>
      </rPr>
      <t>（１つに○）</t>
    </r>
    <rPh sb="3" eb="5">
      <t>ネンレイ</t>
    </rPh>
    <phoneticPr fontId="5"/>
  </si>
  <si>
    <t>週</t>
    <rPh sb="0" eb="1">
      <t>シュウ</t>
    </rPh>
    <phoneticPr fontId="5"/>
  </si>
  <si>
    <r>
      <t>4) 過去</t>
    </r>
    <r>
      <rPr>
        <b/>
        <u/>
        <sz val="9"/>
        <rFont val="游ゴシック"/>
        <family val="3"/>
        <charset val="128"/>
        <scheme val="minor"/>
      </rPr>
      <t>１週間</t>
    </r>
    <r>
      <rPr>
        <sz val="9"/>
        <rFont val="游ゴシック"/>
        <family val="3"/>
        <charset val="128"/>
        <scheme val="minor"/>
      </rPr>
      <t>の勤務時間（数値を記入）
　</t>
    </r>
    <r>
      <rPr>
        <sz val="8"/>
        <rFont val="游ゴシック"/>
        <family val="3"/>
        <charset val="128"/>
        <scheme val="minor"/>
      </rPr>
      <t>※問１で回答した勤務先における時間</t>
    </r>
    <rPh sb="3" eb="5">
      <t>カコ</t>
    </rPh>
    <rPh sb="6" eb="8">
      <t>シュウカン</t>
    </rPh>
    <rPh sb="9" eb="13">
      <t>キンムジカン</t>
    </rPh>
    <rPh sb="14" eb="16">
      <t>スウチ</t>
    </rPh>
    <rPh sb="17" eb="19">
      <t>キニュウ</t>
    </rPh>
    <rPh sb="23" eb="24">
      <t>トイ</t>
    </rPh>
    <rPh sb="26" eb="28">
      <t>カイトウ</t>
    </rPh>
    <rPh sb="30" eb="33">
      <t>キンムサキ</t>
    </rPh>
    <rPh sb="37" eb="39">
      <t>ジカン</t>
    </rPh>
    <phoneticPr fontId="5"/>
  </si>
  <si>
    <t>１．訪問系サービス（訪問介護、訪問入浴、夜間対応型訪問介護、訪問型サービス（総合事業））</t>
    <rPh sb="2" eb="5">
      <t>ホウモンケイ</t>
    </rPh>
    <rPh sb="10" eb="14">
      <t>ホウモンカイゴ</t>
    </rPh>
    <rPh sb="15" eb="17">
      <t>ホウモン</t>
    </rPh>
    <rPh sb="17" eb="19">
      <t>ニュウヨク</t>
    </rPh>
    <rPh sb="20" eb="25">
      <t>ヤカンタイオウガタ</t>
    </rPh>
    <rPh sb="25" eb="29">
      <t>ホウモンカイゴ</t>
    </rPh>
    <rPh sb="30" eb="33">
      <t>ホウモンガタ</t>
    </rPh>
    <rPh sb="38" eb="40">
      <t>ソウゴウ</t>
    </rPh>
    <rPh sb="40" eb="42">
      <t>ジギョウ</t>
    </rPh>
    <phoneticPr fontId="5"/>
  </si>
  <si>
    <t>２．小規模多機能型居宅介護</t>
    <rPh sb="2" eb="13">
      <t>ショウキボタキノウガタキョタクカイゴ</t>
    </rPh>
    <phoneticPr fontId="5"/>
  </si>
  <si>
    <t>３．看護小規模多機能型居宅介護</t>
    <rPh sb="2" eb="4">
      <t>カンゴ</t>
    </rPh>
    <rPh sb="4" eb="15">
      <t>ショウキボタキノウガタキョタクカイゴ</t>
    </rPh>
    <phoneticPr fontId="5"/>
  </si>
  <si>
    <t>４．定期巡回・随時対応型訪問介護看護</t>
    <rPh sb="2" eb="6">
      <t>テイキジュンカイ</t>
    </rPh>
    <rPh sb="7" eb="9">
      <t>ズイジ</t>
    </rPh>
    <rPh sb="9" eb="18">
      <t>タイオウガタホウモンカイゴカンゴ</t>
    </rPh>
    <phoneticPr fontId="5"/>
  </si>
  <si>
    <t>１．介護福祉士（認定介護福祉士を含む）</t>
    <rPh sb="2" eb="7">
      <t>カイゴフクシシ</t>
    </rPh>
    <rPh sb="8" eb="15">
      <t>ニンテイカイゴフクシシ</t>
    </rPh>
    <rPh sb="16" eb="17">
      <t>フク</t>
    </rPh>
    <phoneticPr fontId="5"/>
  </si>
  <si>
    <t>３．介護職員初任者研修修了、または（旧）ヘルパー２級</t>
    <rPh sb="2" eb="6">
      <t>カイゴショクイン</t>
    </rPh>
    <rPh sb="6" eb="11">
      <t>ショニンシャケンシュウ</t>
    </rPh>
    <rPh sb="11" eb="13">
      <t>シュウリョウ</t>
    </rPh>
    <rPh sb="18" eb="19">
      <t>キュウ</t>
    </rPh>
    <rPh sb="25" eb="26">
      <t>キュウ</t>
    </rPh>
    <phoneticPr fontId="5"/>
  </si>
  <si>
    <t>１．男性</t>
    <rPh sb="2" eb="4">
      <t>ダンセイ</t>
    </rPh>
    <phoneticPr fontId="5"/>
  </si>
  <si>
    <t>２．女性</t>
    <rPh sb="2" eb="4">
      <t>ジョセイ</t>
    </rPh>
    <phoneticPr fontId="1"/>
  </si>
  <si>
    <t>２．20代</t>
    <rPh sb="4" eb="5">
      <t>ダイ</t>
    </rPh>
    <phoneticPr fontId="5"/>
  </si>
  <si>
    <t>３．30代</t>
    <rPh sb="4" eb="5">
      <t>ダイ</t>
    </rPh>
    <phoneticPr fontId="5"/>
  </si>
  <si>
    <t>４．40代</t>
    <rPh sb="4" eb="5">
      <t>ダイ</t>
    </rPh>
    <phoneticPr fontId="5"/>
  </si>
  <si>
    <t>５．50代</t>
    <rPh sb="4" eb="5">
      <t>ダイ</t>
    </rPh>
    <phoneticPr fontId="5"/>
  </si>
  <si>
    <t>６．60代</t>
    <rPh sb="4" eb="5">
      <t>ダイ</t>
    </rPh>
    <phoneticPr fontId="5"/>
  </si>
  <si>
    <t>１．現在の職場が初めての勤務先⇒【裏面に回答】</t>
    <rPh sb="2" eb="4">
      <t>ゲンザイ</t>
    </rPh>
    <rPh sb="5" eb="7">
      <t>ショクバ</t>
    </rPh>
    <rPh sb="8" eb="9">
      <t>ハジ</t>
    </rPh>
    <rPh sb="12" eb="15">
      <t>キンムサキ</t>
    </rPh>
    <rPh sb="17" eb="19">
      <t>ウラメン</t>
    </rPh>
    <rPh sb="20" eb="22">
      <t>カイトウ</t>
    </rPh>
    <phoneticPr fontId="5"/>
  </si>
  <si>
    <t>３．特養、老健、療養型・介護医療院、ショートステイ、グループホーム、特定施設</t>
    <rPh sb="2" eb="4">
      <t>トクヨウ</t>
    </rPh>
    <rPh sb="5" eb="7">
      <t>ロウケン</t>
    </rPh>
    <rPh sb="8" eb="10">
      <t>リョウヨウ</t>
    </rPh>
    <rPh sb="10" eb="11">
      <t>ガタ</t>
    </rPh>
    <rPh sb="12" eb="14">
      <t>カイゴ</t>
    </rPh>
    <rPh sb="14" eb="16">
      <t>イリョウ</t>
    </rPh>
    <rPh sb="16" eb="17">
      <t>イン</t>
    </rPh>
    <rPh sb="34" eb="36">
      <t>トクテイ</t>
    </rPh>
    <rPh sb="36" eb="38">
      <t>シセツ</t>
    </rPh>
    <phoneticPr fontId="5"/>
  </si>
  <si>
    <t>４．訪問介護・入浴、夜間対応型</t>
    <rPh sb="2" eb="6">
      <t>ホウモンカイゴ</t>
    </rPh>
    <rPh sb="7" eb="9">
      <t>ニュウヨク</t>
    </rPh>
    <rPh sb="10" eb="15">
      <t>ヤカンタイオウガタ</t>
    </rPh>
    <phoneticPr fontId="5"/>
  </si>
  <si>
    <t>５．小多機、看多機、定期巡回サービス</t>
    <rPh sb="2" eb="5">
      <t>ショウタキ</t>
    </rPh>
    <rPh sb="6" eb="9">
      <t>カンタキ</t>
    </rPh>
    <rPh sb="10" eb="14">
      <t>テイキジュンカイ</t>
    </rPh>
    <phoneticPr fontId="5"/>
  </si>
  <si>
    <t>７．住宅型有料、サ高住（特定施設以外）</t>
    <rPh sb="2" eb="5">
      <t>ジュウタクガタ</t>
    </rPh>
    <rPh sb="5" eb="7">
      <t>ユウリョウ</t>
    </rPh>
    <rPh sb="9" eb="11">
      <t>コウジュウ</t>
    </rPh>
    <rPh sb="12" eb="16">
      <t>トクテイシセツ</t>
    </rPh>
    <rPh sb="16" eb="18">
      <t>イガイ</t>
    </rPh>
    <phoneticPr fontId="5"/>
  </si>
  <si>
    <t>８．その他の介護サービス</t>
    <rPh sb="4" eb="5">
      <t>ホカ</t>
    </rPh>
    <rPh sb="6" eb="8">
      <t>カイゴ</t>
    </rPh>
    <phoneticPr fontId="5"/>
  </si>
  <si>
    <t>⇒【「３．」～「８．」の場合は問５へ】</t>
    <rPh sb="12" eb="14">
      <t>バアイ</t>
    </rPh>
    <rPh sb="15" eb="16">
      <t>トイ</t>
    </rPh>
    <phoneticPr fontId="5"/>
  </si>
  <si>
    <t>２．介護以外の職場⇒【裏面に回答】</t>
    <rPh sb="2" eb="6">
      <t>カイゴイガイ</t>
    </rPh>
    <rPh sb="7" eb="9">
      <t>ショクバ</t>
    </rPh>
    <rPh sb="11" eb="13">
      <t>ウラメン</t>
    </rPh>
    <rPh sb="14" eb="16">
      <t>カイトウ</t>
    </rPh>
    <phoneticPr fontId="5"/>
  </si>
  <si>
    <t>４．「１．」～「３．」のいずれにも該当しない</t>
    <rPh sb="17" eb="19">
      <t>ガイトウ</t>
    </rPh>
    <phoneticPr fontId="5"/>
  </si>
  <si>
    <t>の中に、ご回答ください。</t>
    <rPh sb="1" eb="2">
      <t>ナカ</t>
    </rPh>
    <rPh sb="5" eb="7">
      <t>カイトウ</t>
    </rPh>
    <phoneticPr fontId="1"/>
  </si>
  <si>
    <t>⇒皆様、裏面も
ご回答ください</t>
    <rPh sb="1" eb="3">
      <t>ミナサマ</t>
    </rPh>
    <rPh sb="4" eb="6">
      <t>ウラメン</t>
    </rPh>
    <rPh sb="9" eb="11">
      <t>カイトウ</t>
    </rPh>
    <phoneticPr fontId="1"/>
  </si>
  <si>
    <r>
      <rPr>
        <u/>
        <sz val="11"/>
        <color theme="1"/>
        <rFont val="游ゴシック"/>
        <family val="3"/>
        <charset val="128"/>
        <scheme val="minor"/>
      </rPr>
      <t>■介護予防給付・総合事業</t>
    </r>
    <r>
      <rPr>
        <sz val="11"/>
        <color theme="1"/>
        <rFont val="游ゴシック"/>
        <family val="3"/>
        <charset val="128"/>
        <scheme val="minor"/>
      </rPr>
      <t>による訪問について右詰めで記入</t>
    </r>
    <rPh sb="3" eb="5">
      <t>ヨボウ</t>
    </rPh>
    <rPh sb="8" eb="12">
      <t>ソウゴウジギョウ</t>
    </rPh>
    <phoneticPr fontId="1"/>
  </si>
  <si>
    <t>設問No.→</t>
    <rPh sb="0" eb="2">
      <t>セツモン</t>
    </rPh>
    <phoneticPr fontId="1"/>
  </si>
  <si>
    <t>Q1 ｻｰﾋﾞｽ種別</t>
  </si>
  <si>
    <t>Q2 資格の取得､研修の修了状況</t>
  </si>
  <si>
    <t>Q3-1 雇用形態</t>
  </si>
  <si>
    <t>Q3-2 性別</t>
  </si>
  <si>
    <t>Q3-3 年齢</t>
  </si>
  <si>
    <t>Q3-4 過去1週間の勤務時間</t>
  </si>
  <si>
    <t>Q3-5 現在の事業所での勤務年数</t>
  </si>
  <si>
    <t>Q4 現在の事業所に勤務する直前の職場</t>
  </si>
  <si>
    <t>Q5-1 直前の職場_場所</t>
  </si>
  <si>
    <t>Q5-2 直前の職場_法人</t>
  </si>
  <si>
    <t>Q6-1-1 【介護給付】身体介護:月</t>
  </si>
  <si>
    <t>Q6-1-2 【介護給付】身体介護:火</t>
  </si>
  <si>
    <t>Q6-1-3 【介護給付】身体介護:水</t>
  </si>
  <si>
    <t>Q6-1-4 【介護給付】身体介護:木</t>
  </si>
  <si>
    <t>Q6-1-5 【介護給付】身体介護:金</t>
  </si>
  <si>
    <t>Q6-1-6 【介護給付】身体介護:土</t>
  </si>
  <si>
    <t>Q6-1-7 【介護給付】身体介護:日</t>
  </si>
  <si>
    <t>Q6-1-8 【介護給付】身体介護:合計</t>
    <rPh sb="18" eb="20">
      <t>ゴウケイ</t>
    </rPh>
    <phoneticPr fontId="1"/>
  </si>
  <si>
    <t>Q6-2-1 【介護給付】生活援助_買い物:月</t>
  </si>
  <si>
    <t>Q6-2-2 【介護給付】生活援助_買い物:火</t>
  </si>
  <si>
    <t>Q6-2-3 【介護給付】生活援助_買い物:水</t>
  </si>
  <si>
    <t>Q6-2-4 【介護給付】生活援助_買い物:木</t>
  </si>
  <si>
    <t>Q6-2-5 【介護給付】生活援助_買い物:金</t>
  </si>
  <si>
    <t>Q6-2-6 【介護給付】生活援助_買い物:土</t>
  </si>
  <si>
    <t>Q6-2-7 【介護給付】生活援助_買い物:日</t>
  </si>
  <si>
    <t>Q6-2-8 【介護給付】生活援助_買い物:合計</t>
    <rPh sb="22" eb="24">
      <t>ゴウケイ</t>
    </rPh>
    <phoneticPr fontId="1"/>
  </si>
  <si>
    <t>Q6-3-1 【介護給付】生活援助_調理･配膳:月</t>
  </si>
  <si>
    <t>Q6-3-2 【介護給付】生活援助_調理･配膳:火</t>
  </si>
  <si>
    <t>Q6-3-3 【介護給付】生活援助_調理･配膳:水</t>
  </si>
  <si>
    <t>Q6-3-4 【介護給付】生活援助_調理･配膳:木</t>
  </si>
  <si>
    <t>Q6-3-5 【介護給付】生活援助_調理･配膳:金</t>
  </si>
  <si>
    <t>Q6-3-6 【介護給付】生活援助_調理･配膳:土</t>
  </si>
  <si>
    <t>Q6-3-7 【介護給付】生活援助_調理･配膳:日</t>
  </si>
  <si>
    <t>Q6-3-8 【介護給付】生活援助_調理･配膳:合計</t>
    <rPh sb="24" eb="26">
      <t>ゴウケイ</t>
    </rPh>
    <phoneticPr fontId="1"/>
  </si>
  <si>
    <t>Q6-4-1 【介護給付】生活援助_掃除:月</t>
  </si>
  <si>
    <t>Q6-4-2 【介護給付】生活援助_掃除:火</t>
  </si>
  <si>
    <t>Q6-4-3 【介護給付】生活援助_掃除:水</t>
  </si>
  <si>
    <t>Q6-4-4 【介護給付】生活援助_掃除:木</t>
  </si>
  <si>
    <t>Q6-4-5 【介護給付】生活援助_掃除:金</t>
  </si>
  <si>
    <t>Q6-4-6 【介護給付】生活援助_掃除:土</t>
  </si>
  <si>
    <t>Q6-4-7 【介護給付】生活援助_掃除:日</t>
  </si>
  <si>
    <t>Q6-4-8 【介護給付】生活援助_掃除:合計</t>
    <rPh sb="21" eb="23">
      <t>ゴウケイ</t>
    </rPh>
    <phoneticPr fontId="1"/>
  </si>
  <si>
    <t>Q7-1-1 【介護予防給付･総合事業】身体介護:月</t>
  </si>
  <si>
    <t>Q7-1-2 【介護予防給付･総合事業】身体介護:火</t>
  </si>
  <si>
    <t>Q7-1-3 【介護予防給付･総合事業】身体介護:水</t>
  </si>
  <si>
    <t>Q7-1-4 【介護予防給付･総合事業】身体介護:木</t>
  </si>
  <si>
    <t>Q7-1-5 【介護予防給付･総合事業】身体介護:金</t>
  </si>
  <si>
    <t>Q7-1-6 【介護予防給付･総合事業】身体介護:土</t>
  </si>
  <si>
    <t>Q7-1-7 【介護予防給付･総合事業】身体介護:日</t>
  </si>
  <si>
    <t>Q7-1-8 【介護予防給付･総合事業】身体介護:合計</t>
    <rPh sb="25" eb="27">
      <t>ゴウケイ</t>
    </rPh>
    <phoneticPr fontId="1"/>
  </si>
  <si>
    <t>Q7-2-1 【介護予防給付･総合事業】生活援助_買い物:月</t>
  </si>
  <si>
    <t>Q7-2-2 【介護予防給付･総合事業】生活援助_買い物:火</t>
  </si>
  <si>
    <t>Q7-2-3 【介護予防給付･総合事業】生活援助_買い物:水</t>
  </si>
  <si>
    <t>Q7-2-4 【介護予防給付･総合事業】生活援助_買い物:木</t>
  </si>
  <si>
    <t>Q7-2-5 【介護予防給付･総合事業】生活援助_買い物:金</t>
  </si>
  <si>
    <t>Q7-2-6 【介護予防給付･総合事業】生活援助_買い物:土</t>
  </si>
  <si>
    <t>Q7-2-7 【介護予防給付･総合事業】生活援助_買い物:日</t>
  </si>
  <si>
    <t>Q7-2-8 【介護予防給付･総合事業】生活援助_買い物:合計</t>
    <rPh sb="29" eb="31">
      <t>ゴウケイ</t>
    </rPh>
    <phoneticPr fontId="1"/>
  </si>
  <si>
    <t>Q7-3-1 【介護予防給付･総合事業】生活援助_調理･配膳:月</t>
  </si>
  <si>
    <t>Q7-3-2 【介護予防給付･総合事業】生活援助_調理･配膳:火</t>
  </si>
  <si>
    <t>Q7-3-3 【介護予防給付･総合事業】生活援助_調理･配膳:水</t>
  </si>
  <si>
    <t>Q7-3-4 【介護予防給付･総合事業】生活援助_調理･配膳:木</t>
  </si>
  <si>
    <t>Q7-3-5 【介護予防給付･総合事業】生活援助_調理･配膳:金</t>
  </si>
  <si>
    <t>Q7-3-6 【介護予防給付･総合事業】生活援助_調理･配膳:土</t>
  </si>
  <si>
    <t>Q7-3-7 【介護予防給付･総合事業】生活援助_調理･配膳:日</t>
  </si>
  <si>
    <t>Q7-3-8 【介護予防給付･総合事業】生活援助_調理･配膳:合計</t>
    <rPh sb="31" eb="33">
      <t>ゴウケイ</t>
    </rPh>
    <phoneticPr fontId="1"/>
  </si>
  <si>
    <t>Q7-4-1 【介護予防給付･総合事業】生活援助_掃除:月</t>
  </si>
  <si>
    <t>Q7-4-2 【介護予防給付･総合事業】生活援助_掃除:火</t>
  </si>
  <si>
    <t>Q7-4-3 【介護予防給付･総合事業】生活援助_掃除:水</t>
  </si>
  <si>
    <t>Q7-4-4 【介護予防給付･総合事業】生活援助_掃除:木</t>
  </si>
  <si>
    <t>Q7-4-5 【介護予防給付･総合事業】生活援助_掃除:金</t>
  </si>
  <si>
    <t>Q7-4-6 【介護予防給付･総合事業】生活援助_掃除:土</t>
  </si>
  <si>
    <t>Q7-4-7 【介護予防給付･総合事業】生活援助_掃除:日</t>
  </si>
  <si>
    <t>Q7-4-8 【介護予防給付･総合事業】生活援助_掃除:合計</t>
    <rPh sb="28" eb="30">
      <t>ゴウケイ</t>
    </rPh>
    <phoneticPr fontId="1"/>
  </si>
  <si>
    <t>SA</t>
  </si>
  <si>
    <t>SA</t>
    <phoneticPr fontId="22"/>
  </si>
  <si>
    <t>SA</t>
    <phoneticPr fontId="1"/>
  </si>
  <si>
    <t>NA</t>
  </si>
  <si>
    <t>1. 現在の事業所と、同一の市区町村内</t>
    <rPh sb="3" eb="5">
      <t>ゲンザイ</t>
    </rPh>
    <rPh sb="6" eb="9">
      <t>ジギョウショ</t>
    </rPh>
    <rPh sb="11" eb="13">
      <t>ドウイツ</t>
    </rPh>
    <rPh sb="14" eb="19">
      <t>シクチョウソンナイ</t>
    </rPh>
    <phoneticPr fontId="5"/>
  </si>
  <si>
    <t>2. 現在の事業所と、別の市区町村内</t>
    <rPh sb="3" eb="5">
      <t>ゲンザイ</t>
    </rPh>
    <rPh sb="6" eb="9">
      <t>ジギョウショ</t>
    </rPh>
    <rPh sb="11" eb="12">
      <t>ベツ</t>
    </rPh>
    <rPh sb="13" eb="17">
      <t>シクチョウソン</t>
    </rPh>
    <rPh sb="17" eb="18">
      <t>ナイ</t>
    </rPh>
    <phoneticPr fontId="5"/>
  </si>
  <si>
    <t>1. 現在の事業所と、同一の法人・グループ</t>
    <rPh sb="3" eb="5">
      <t>ゲンザイ</t>
    </rPh>
    <rPh sb="6" eb="9">
      <t>ジギョウショ</t>
    </rPh>
    <rPh sb="11" eb="13">
      <t>ドウイツ</t>
    </rPh>
    <rPh sb="14" eb="16">
      <t>ホウジン</t>
    </rPh>
    <phoneticPr fontId="5"/>
  </si>
  <si>
    <t>2. 現在の事業所と、別の法人・グループ</t>
    <rPh sb="3" eb="5">
      <t>ゲンザイ</t>
    </rPh>
    <rPh sb="6" eb="9">
      <t>ジギョウショ</t>
    </rPh>
    <rPh sb="11" eb="12">
      <t>ベツ</t>
    </rPh>
    <rPh sb="13" eb="15">
      <t>ホウジン</t>
    </rPh>
    <phoneticPr fontId="5"/>
  </si>
  <si>
    <t>種別</t>
    <rPh sb="0" eb="2">
      <t>シュベツ</t>
    </rPh>
    <phoneticPr fontId="1"/>
  </si>
  <si>
    <t>状況</t>
    <rPh sb="0" eb="2">
      <t>ジョウキョウ</t>
    </rPh>
    <phoneticPr fontId="1"/>
  </si>
  <si>
    <t>集計用</t>
    <rPh sb="0" eb="3">
      <t>シュウケイヨウ</t>
    </rPh>
    <phoneticPr fontId="1"/>
  </si>
  <si>
    <t>雇用形態</t>
    <rPh sb="0" eb="4">
      <t>コヨウケイタイ</t>
    </rPh>
    <phoneticPr fontId="1"/>
  </si>
  <si>
    <t>性別</t>
    <rPh sb="0" eb="2">
      <t>セイベツ</t>
    </rPh>
    <phoneticPr fontId="1"/>
  </si>
  <si>
    <t>年代</t>
    <rPh sb="0" eb="2">
      <t>ネンダイ</t>
    </rPh>
    <phoneticPr fontId="1"/>
  </si>
  <si>
    <t>勤務年数</t>
    <rPh sb="0" eb="4">
      <t>キンムネンスウ</t>
    </rPh>
    <phoneticPr fontId="1"/>
  </si>
  <si>
    <t>６．通所介護、通所リハ、認知症デイ</t>
    <rPh sb="2" eb="6">
      <t>ツウショカイゴ</t>
    </rPh>
    <rPh sb="7" eb="9">
      <t>ツウショ</t>
    </rPh>
    <rPh sb="12" eb="15">
      <t>ニンチショウ</t>
    </rPh>
    <phoneticPr fontId="5"/>
  </si>
  <si>
    <t>直前の
職場</t>
    <rPh sb="0" eb="2">
      <t>チョクゼン</t>
    </rPh>
    <rPh sb="4" eb="6">
      <t>ショクバ</t>
    </rPh>
    <phoneticPr fontId="1"/>
  </si>
  <si>
    <t>場所</t>
    <rPh sb="0" eb="2">
      <t>バショ</t>
    </rPh>
    <phoneticPr fontId="1"/>
  </si>
  <si>
    <t>法人</t>
    <rPh sb="0" eb="2">
      <t>ホウジン</t>
    </rPh>
    <phoneticPr fontId="1"/>
  </si>
  <si>
    <t>Q6-5-1 【介護給付】生活援助_その他:月</t>
    <phoneticPr fontId="1"/>
  </si>
  <si>
    <t>Q6-5-2 【介護給付】生活援助_その他:火</t>
    <phoneticPr fontId="1"/>
  </si>
  <si>
    <t>Q6-5-3 【介護給付】生活援助_その他:水</t>
    <phoneticPr fontId="1"/>
  </si>
  <si>
    <t>Q6-5-4 【介護給付】生活援助_その他:木</t>
    <phoneticPr fontId="1"/>
  </si>
  <si>
    <t>Q6-5-5 【介護給付】生活援助_その他:金</t>
    <phoneticPr fontId="1"/>
  </si>
  <si>
    <t>Q6-5-6 【介護給付】生活援助_その他:土</t>
    <phoneticPr fontId="1"/>
  </si>
  <si>
    <t>Q6-5-7 【介護給付】生活援助_その他:日</t>
    <phoneticPr fontId="1"/>
  </si>
  <si>
    <t>Q6-5-8 【介護給付】生活援助_その他:合計</t>
    <rPh sb="22" eb="24">
      <t>ゴウケイ</t>
    </rPh>
    <phoneticPr fontId="1"/>
  </si>
  <si>
    <t>Q7-5-1 【介護予防給付･総合事業】生活援助_その他:月</t>
    <phoneticPr fontId="1"/>
  </si>
  <si>
    <t>Q7-5-2 【介護予防給付･総合事業】生活援助_その他:火</t>
    <phoneticPr fontId="1"/>
  </si>
  <si>
    <t>Q7-5-3 【介護予防給付･総合事業】生活援助_その他:水</t>
    <phoneticPr fontId="1"/>
  </si>
  <si>
    <t>Q7-5-4 【介護予防給付･総合事業】生活援助_その他:木</t>
    <phoneticPr fontId="1"/>
  </si>
  <si>
    <t>Q7-5-5 【介護予防給付･総合事業】生活援助_その他:金</t>
    <phoneticPr fontId="1"/>
  </si>
  <si>
    <t>Q7-5-6 【介護予防給付･総合事業】生活援助_その他:土</t>
    <phoneticPr fontId="1"/>
  </si>
  <si>
    <t>Q7-5-7 【介護予防給付･総合事業】生活援助_その他:日</t>
    <phoneticPr fontId="1"/>
  </si>
  <si>
    <t>Q7-5-8 【介護予防給付･総合事業】生活援助_その他:合計</t>
    <rPh sb="29" eb="31">
      <t>ゴウケイ</t>
    </rPh>
    <phoneticPr fontId="1"/>
  </si>
  <si>
    <t>転記作業用</t>
    <rPh sb="0" eb="5">
      <t>テンキサギョウヨウ</t>
    </rPh>
    <phoneticPr fontId="1"/>
  </si>
  <si>
    <t>エラー</t>
    <phoneticPr fontId="1"/>
  </si>
  <si>
    <t>１．常勤職員</t>
    <rPh sb="2" eb="4">
      <t>ジョウキン</t>
    </rPh>
    <rPh sb="4" eb="6">
      <t>ショクイン</t>
    </rPh>
    <phoneticPr fontId="5"/>
  </si>
  <si>
    <t>２．非常勤職員</t>
    <rPh sb="2" eb="5">
      <t>ヒジョウキン</t>
    </rPh>
    <rPh sb="5" eb="7">
      <t>ショクイン</t>
    </rPh>
    <phoneticPr fontId="1"/>
  </si>
  <si>
    <r>
      <rPr>
        <sz val="10"/>
        <rFont val="游ゴシック"/>
        <family val="3"/>
        <charset val="128"/>
        <scheme val="minor"/>
      </rPr>
      <t>１．</t>
    </r>
    <r>
      <rPr>
        <sz val="9"/>
        <rFont val="游ゴシック"/>
        <family val="3"/>
        <charset val="128"/>
        <scheme val="minor"/>
      </rPr>
      <t>20歳</t>
    </r>
    <r>
      <rPr>
        <sz val="8"/>
        <rFont val="游ゴシック"/>
        <family val="3"/>
        <charset val="128"/>
        <scheme val="minor"/>
      </rPr>
      <t>未満</t>
    </r>
    <rPh sb="4" eb="5">
      <t>サイ</t>
    </rPh>
    <rPh sb="5" eb="7">
      <t>ミマン</t>
    </rPh>
    <phoneticPr fontId="5"/>
  </si>
  <si>
    <r>
      <rPr>
        <sz val="10"/>
        <rFont val="游ゴシック"/>
        <family val="3"/>
        <charset val="128"/>
        <scheme val="minor"/>
      </rPr>
      <t>７．</t>
    </r>
    <r>
      <rPr>
        <sz val="9"/>
        <rFont val="游ゴシック"/>
        <family val="3"/>
        <charset val="128"/>
        <scheme val="minor"/>
      </rPr>
      <t>70代</t>
    </r>
    <r>
      <rPr>
        <sz val="8"/>
        <rFont val="游ゴシック"/>
        <family val="3"/>
        <charset val="128"/>
        <scheme val="minor"/>
      </rPr>
      <t>以上</t>
    </r>
    <rPh sb="4" eb="5">
      <t>ダイ</t>
    </rPh>
    <rPh sb="5" eb="7">
      <t>イジョウ</t>
    </rPh>
    <phoneticPr fontId="5"/>
  </si>
  <si>
    <t>※表面の問３「４）過去１週間の勤務時間」（★欄）で回答した７日間の勤務時間について、身体介護・生活援助を提供した時間（分）を記入してください。
（例．水曜日を開始日とする場合、水曜日（開始日）から次週の火曜日までの７日間の情報を記入してください）
※移動時間、待機時間は含みません。「買い物」は、店舗での買い物に要する標準的な時間及び利用者の居宅における訪問介護に要する標準的な時間の合算となります（移動時間を含まない）。
※「掃除」には、ゴミ出しも含みます。
※障害サービスの提供は除いてください。
※介護給付による提供、介護予防給付・総合事業による提供は分けて記入してください。
※記入する時間は「５分単位」とします。（例）32分→30分と記入。</t>
    <rPh sb="214" eb="216">
      <t>ソウジ</t>
    </rPh>
    <rPh sb="222" eb="223">
      <t>ダ</t>
    </rPh>
    <rPh sb="225" eb="226">
      <t>フク</t>
    </rPh>
    <phoneticPr fontId="1"/>
  </si>
  <si>
    <t>Q3-3 年代</t>
    <rPh sb="5" eb="7">
      <t>ネンダイ</t>
    </rPh>
    <phoneticPr fontId="1"/>
  </si>
  <si>
    <t>1訪問系</t>
    <rPh sb="1" eb="4">
      <t>ホウモンケイ</t>
    </rPh>
    <phoneticPr fontId="1"/>
  </si>
  <si>
    <t>2小多機</t>
    <rPh sb="1" eb="4">
      <t>ショウタキ</t>
    </rPh>
    <phoneticPr fontId="1"/>
  </si>
  <si>
    <t>3看多機</t>
    <rPh sb="1" eb="4">
      <t>カンタキ</t>
    </rPh>
    <phoneticPr fontId="1"/>
  </si>
  <si>
    <t>4定巡・
随時対応</t>
    <rPh sb="1" eb="2">
      <t>サダム</t>
    </rPh>
    <rPh sb="2" eb="3">
      <t>ジュン</t>
    </rPh>
    <rPh sb="5" eb="7">
      <t>ズイジ</t>
    </rPh>
    <rPh sb="7" eb="9">
      <t>タイオウ</t>
    </rPh>
    <phoneticPr fontId="1"/>
  </si>
  <si>
    <t>1介福</t>
    <rPh sb="1" eb="3">
      <t>カイフク</t>
    </rPh>
    <phoneticPr fontId="1"/>
  </si>
  <si>
    <t>2実務者</t>
    <rPh sb="1" eb="4">
      <t>ジツムシャ</t>
    </rPh>
    <phoneticPr fontId="1"/>
  </si>
  <si>
    <t>3初任者</t>
    <rPh sb="1" eb="4">
      <t>ショニンシャ</t>
    </rPh>
    <phoneticPr fontId="1"/>
  </si>
  <si>
    <t>4いずれも
該当なし</t>
    <rPh sb="6" eb="8">
      <t>ガイトウ</t>
    </rPh>
    <phoneticPr fontId="1"/>
  </si>
  <si>
    <t>1常勤</t>
    <rPh sb="1" eb="3">
      <t>ジョウキン</t>
    </rPh>
    <phoneticPr fontId="1"/>
  </si>
  <si>
    <t>2非常勤</t>
    <rPh sb="1" eb="4">
      <t>ヒジョウキン</t>
    </rPh>
    <phoneticPr fontId="1"/>
  </si>
  <si>
    <t>1男性</t>
    <rPh sb="1" eb="3">
      <t>ダンセイ</t>
    </rPh>
    <phoneticPr fontId="1"/>
  </si>
  <si>
    <t>2女性</t>
    <rPh sb="1" eb="3">
      <t>ジョセイ</t>
    </rPh>
    <phoneticPr fontId="1"/>
  </si>
  <si>
    <t>1.20歳未満</t>
    <rPh sb="4" eb="7">
      <t>サイミマン</t>
    </rPh>
    <phoneticPr fontId="1"/>
  </si>
  <si>
    <t>2.20代</t>
    <rPh sb="4" eb="5">
      <t>ダイ</t>
    </rPh>
    <phoneticPr fontId="1"/>
  </si>
  <si>
    <t>3.30代</t>
    <rPh sb="4" eb="5">
      <t>ダイ</t>
    </rPh>
    <phoneticPr fontId="1"/>
  </si>
  <si>
    <t>4.40代</t>
    <rPh sb="4" eb="5">
      <t>ダイ</t>
    </rPh>
    <phoneticPr fontId="1"/>
  </si>
  <si>
    <t>5.50代</t>
    <rPh sb="4" eb="5">
      <t>ダイ</t>
    </rPh>
    <phoneticPr fontId="1"/>
  </si>
  <si>
    <t>6.60代</t>
    <rPh sb="4" eb="5">
      <t>ダイ</t>
    </rPh>
    <phoneticPr fontId="1"/>
  </si>
  <si>
    <t>7.70代以上</t>
    <rPh sb="4" eb="5">
      <t>ダイ</t>
    </rPh>
    <rPh sb="5" eb="7">
      <t>イジョウ</t>
    </rPh>
    <phoneticPr fontId="1"/>
  </si>
  <si>
    <t>1. 1年以上</t>
    <rPh sb="4" eb="5">
      <t>ネン</t>
    </rPh>
    <rPh sb="5" eb="7">
      <t>イジョウ</t>
    </rPh>
    <phoneticPr fontId="1"/>
  </si>
  <si>
    <t>2. 1年未満</t>
    <rPh sb="4" eb="5">
      <t>ネン</t>
    </rPh>
    <rPh sb="5" eb="7">
      <t>ミマン</t>
    </rPh>
    <phoneticPr fontId="1"/>
  </si>
  <si>
    <t>1今の職場
が初めて</t>
    <rPh sb="1" eb="2">
      <t>イマ</t>
    </rPh>
    <rPh sb="3" eb="5">
      <t>ショクバ</t>
    </rPh>
    <rPh sb="7" eb="8">
      <t>ハジ</t>
    </rPh>
    <phoneticPr fontId="1"/>
  </si>
  <si>
    <t>2介護以外</t>
    <rPh sb="1" eb="5">
      <t>カイゴイガイ</t>
    </rPh>
    <phoneticPr fontId="1"/>
  </si>
  <si>
    <t>3施設系</t>
    <rPh sb="1" eb="4">
      <t>シセツケイ</t>
    </rPh>
    <phoneticPr fontId="1"/>
  </si>
  <si>
    <t>4訪問系</t>
    <rPh sb="1" eb="4">
      <t>ホウモンケイ</t>
    </rPh>
    <phoneticPr fontId="1"/>
  </si>
  <si>
    <t>5多機能系</t>
    <rPh sb="1" eb="4">
      <t>タキノウ</t>
    </rPh>
    <rPh sb="4" eb="5">
      <t>ケイ</t>
    </rPh>
    <phoneticPr fontId="1"/>
  </si>
  <si>
    <t>6通所系</t>
    <rPh sb="1" eb="4">
      <t>ツウショケイ</t>
    </rPh>
    <phoneticPr fontId="1"/>
  </si>
  <si>
    <t>7住宅型・
サ高住</t>
    <rPh sb="1" eb="4">
      <t>ジュウタクガタ</t>
    </rPh>
    <rPh sb="7" eb="9">
      <t>コウジュウ</t>
    </rPh>
    <phoneticPr fontId="1"/>
  </si>
  <si>
    <t>8その他</t>
    <rPh sb="3" eb="4">
      <t>ホカ</t>
    </rPh>
    <phoneticPr fontId="1"/>
  </si>
  <si>
    <t>1同一</t>
    <rPh sb="1" eb="3">
      <t>ドウイツ</t>
    </rPh>
    <phoneticPr fontId="1"/>
  </si>
  <si>
    <t>2別</t>
    <rPh sb="1" eb="2">
      <t>ベツ</t>
    </rPh>
    <phoneticPr fontId="1"/>
  </si>
  <si>
    <r>
      <t>問４</t>
    </r>
    <r>
      <rPr>
        <b/>
        <u/>
        <sz val="10"/>
        <rFont val="游ゴシック"/>
        <family val="3"/>
        <charset val="128"/>
        <scheme val="minor"/>
      </rPr>
      <t>【問３の5)で「２.」と回答された方】</t>
    </r>
    <r>
      <rPr>
        <b/>
        <sz val="10"/>
        <rFont val="游ゴシック"/>
        <family val="3"/>
        <charset val="128"/>
        <scheme val="minor"/>
      </rPr>
      <t>現在の事業所に勤務する直前の職場について、以下にご回答ください。</t>
    </r>
    <rPh sb="0" eb="1">
      <t>トイ</t>
    </rPh>
    <rPh sb="3" eb="4">
      <t>トイ</t>
    </rPh>
    <rPh sb="14" eb="16">
      <t>カイトウ</t>
    </rPh>
    <rPh sb="19" eb="20">
      <t>カタ</t>
    </rPh>
    <rPh sb="21" eb="23">
      <t>ゲンザイ</t>
    </rPh>
    <rPh sb="24" eb="27">
      <t>ジギョウショ</t>
    </rPh>
    <rPh sb="28" eb="30">
      <t>キンム</t>
    </rPh>
    <rPh sb="32" eb="34">
      <t>チョクゼン</t>
    </rPh>
    <rPh sb="35" eb="37">
      <t>ショクバ</t>
    </rPh>
    <rPh sb="42" eb="44">
      <t>イカ</t>
    </rPh>
    <rPh sb="46" eb="48">
      <t>カイトウ</t>
    </rPh>
    <phoneticPr fontId="1"/>
  </si>
  <si>
    <r>
      <t>問５</t>
    </r>
    <r>
      <rPr>
        <b/>
        <u/>
        <sz val="10"/>
        <rFont val="游ゴシック"/>
        <family val="3"/>
        <charset val="128"/>
        <scheme val="minor"/>
      </rPr>
      <t>【問４で「３.」～「８.」と回答された方】</t>
    </r>
    <r>
      <rPr>
        <b/>
        <sz val="10"/>
        <rFont val="游ゴシック"/>
        <family val="3"/>
        <charset val="128"/>
        <scheme val="minor"/>
      </rPr>
      <t>ご回答いただいた直前の職場について、以下にご回答ください。</t>
    </r>
    <rPh sb="0" eb="1">
      <t>トイ</t>
    </rPh>
    <rPh sb="16" eb="18">
      <t>カイトウ</t>
    </rPh>
    <rPh sb="21" eb="22">
      <t>カタ</t>
    </rPh>
    <rPh sb="24" eb="26">
      <t>カイトウ</t>
    </rPh>
    <rPh sb="31" eb="33">
      <t>チョクゼン</t>
    </rPh>
    <rPh sb="34" eb="36">
      <t>ショクバ</t>
    </rPh>
    <rPh sb="41" eb="43">
      <t>イカ</t>
    </rPh>
    <rPh sb="45" eb="47">
      <t>カイトウ</t>
    </rPh>
    <phoneticPr fontId="5"/>
  </si>
  <si>
    <t>２．介護福祉士実務者研修修了、または（旧）介護職員基礎研修修了、または（旧）ヘルパー１級</t>
    <rPh sb="2" eb="4">
      <t>カイゴ</t>
    </rPh>
    <rPh sb="4" eb="7">
      <t>フクシシ</t>
    </rPh>
    <rPh sb="7" eb="10">
      <t>ジツムシャ</t>
    </rPh>
    <rPh sb="10" eb="12">
      <t>ケンシュウ</t>
    </rPh>
    <rPh sb="12" eb="14">
      <t>シュウリョウ</t>
    </rPh>
    <rPh sb="19" eb="20">
      <t>キュウ</t>
    </rPh>
    <rPh sb="21" eb="25">
      <t>カイゴショクイン</t>
    </rPh>
    <rPh sb="25" eb="29">
      <t>キソケンシュウ</t>
    </rPh>
    <rPh sb="29" eb="31">
      <t>シュウリョウ</t>
    </rPh>
    <rPh sb="36" eb="37">
      <t>キュウ</t>
    </rPh>
    <rPh sb="43" eb="44">
      <t>キュウ</t>
    </rPh>
    <phoneticPr fontId="5"/>
  </si>
  <si>
    <t>※令和８年１月１日現在の状況について、</t>
    <rPh sb="1" eb="3">
      <t>レイワ</t>
    </rPh>
    <rPh sb="4" eb="5">
      <t>ネン</t>
    </rPh>
    <rPh sb="6" eb="7">
      <t>ガツ</t>
    </rPh>
    <rPh sb="8" eb="11">
      <t>ニチゲンザイ</t>
    </rPh>
    <rPh sb="12" eb="14">
      <t>ジョウキョウ</t>
    </rPh>
    <phoneticPr fontId="1"/>
  </si>
  <si>
    <r>
      <rPr>
        <sz val="10"/>
        <rFont val="游ゴシック"/>
        <family val="3"/>
        <charset val="128"/>
        <scheme val="minor"/>
      </rPr>
      <t xml:space="preserve">１．1年以上 </t>
    </r>
    <r>
      <rPr>
        <u/>
        <sz val="8"/>
        <rFont val="游ゴシック"/>
        <family val="3"/>
        <charset val="128"/>
        <scheme val="minor"/>
      </rPr>
      <t>⇒裏面に回答</t>
    </r>
    <rPh sb="3" eb="6">
      <t>ネンイジョウ</t>
    </rPh>
    <rPh sb="8" eb="10">
      <t>ウラメン</t>
    </rPh>
    <rPh sb="11" eb="13">
      <t>カイトウ</t>
    </rPh>
    <phoneticPr fontId="5"/>
  </si>
  <si>
    <r>
      <rPr>
        <sz val="10"/>
        <rFont val="游ゴシック"/>
        <family val="3"/>
        <charset val="128"/>
        <scheme val="minor"/>
      </rPr>
      <t>２．1年未満</t>
    </r>
    <r>
      <rPr>
        <sz val="11"/>
        <rFont val="游ゴシック"/>
        <family val="3"/>
        <charset val="128"/>
        <scheme val="minor"/>
      </rPr>
      <t xml:space="preserve"> </t>
    </r>
    <r>
      <rPr>
        <u/>
        <sz val="8"/>
        <rFont val="游ゴシック"/>
        <family val="3"/>
        <charset val="128"/>
        <scheme val="minor"/>
      </rPr>
      <t>⇒問4と裏面に回答</t>
    </r>
    <rPh sb="3" eb="6">
      <t>ネンミマン</t>
    </rPh>
    <rPh sb="8" eb="9">
      <t>トイ</t>
    </rPh>
    <rPh sb="11" eb="13">
      <t>ウラメン</t>
    </rPh>
    <rPh sb="14" eb="16">
      <t>カイトウ</t>
    </rPh>
    <phoneticPr fontId="5"/>
  </si>
  <si>
    <r>
      <rPr>
        <u/>
        <sz val="11"/>
        <rFont val="游ゴシック"/>
        <family val="3"/>
        <charset val="128"/>
        <scheme val="minor"/>
      </rPr>
      <t>■介護給付</t>
    </r>
    <r>
      <rPr>
        <sz val="11"/>
        <rFont val="游ゴシック"/>
        <family val="3"/>
        <charset val="128"/>
        <scheme val="minor"/>
      </rPr>
      <t>による訪問について右詰めで記入</t>
    </r>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</si>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</sst>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7"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name val="游ゴシック"/>
      <family val="3"/>
      <charset val="128"/>
      <scheme val="minor"/>
    </font>
    <font>
      <sz val="11"/>
      <name val="游ゴシック"/>
      <family val="3"/>
      <charset val="128"/>
      <scheme val="minor"/>
    </font>
    <font>
      <b/>
      <sz val="10"/>
      <name val="游ゴシック"/>
      <family val="3"/>
      <charset val="128"/>
      <scheme val="minor"/>
    </font>
    <font>
      <sz val="10"/>
      <name val="游ゴシック"/>
      <family val="3"/>
      <charset val="128"/>
      <scheme val="minor"/>
    </font>
    <font>
      <b/>
      <u/>
      <sz val="10"/>
      <name val="游ゴシック"/>
      <family val="3"/>
      <charset val="128"/>
      <scheme val="minor"/>
    </font>
    <font>
      <sz val="11"/>
      <color theme="1"/>
      <name val="游ゴシック"/>
      <family val="3"/>
      <charset val="128"/>
      <scheme val="minor"/>
    </font>
    <font>
      <u/>
      <sz val="11"/>
      <color theme="1"/>
      <name val="游ゴシック"/>
      <family val="3"/>
      <charset val="128"/>
      <scheme val="minor"/>
    </font>
    <font>
      <b/>
      <sz val="11"/>
      <color theme="1"/>
      <name val="游ゴシック"/>
      <family val="3"/>
      <charset val="128"/>
      <scheme val="minor"/>
    </font>
    <font>
      <sz val="9"/>
      <name val="游ゴシック"/>
      <family val="3"/>
      <charset val="128"/>
      <scheme val="minor"/>
    </font>
    <font>
      <u/>
      <sz val="10"/>
      <name val="游ゴシック"/>
      <family val="3"/>
      <charset val="128"/>
      <scheme val="minor"/>
    </font>
    <font>
      <sz val="9"/>
      <color theme="1"/>
      <name val="游ゴシック"/>
      <family val="2"/>
      <charset val="128"/>
      <scheme val="minor"/>
    </font>
    <font>
      <sz val="8"/>
      <color theme="1"/>
      <name val="游ゴシック"/>
      <family val="2"/>
      <charset val="128"/>
      <scheme val="minor"/>
    </font>
    <font>
      <u/>
      <sz val="9"/>
      <name val="游ゴシック"/>
      <family val="3"/>
      <charset val="128"/>
      <scheme val="minor"/>
    </font>
    <font>
      <b/>
      <u/>
      <sz val="9"/>
      <name val="游ゴシック"/>
      <family val="3"/>
      <charset val="128"/>
      <scheme val="minor"/>
    </font>
    <font>
      <sz val="8"/>
      <name val="游ゴシック"/>
      <family val="3"/>
      <charset val="128"/>
      <scheme val="minor"/>
    </font>
    <font>
      <b/>
      <u/>
      <sz val="7.5"/>
      <name val="游ゴシック"/>
      <family val="3"/>
      <charset val="128"/>
      <scheme val="minor"/>
    </font>
    <font>
      <sz val="10"/>
      <color rgb="FFFF0000"/>
      <name val="游ゴシック"/>
      <family val="3"/>
      <charset val="128"/>
      <scheme val="minor"/>
    </font>
    <font>
      <sz val="6"/>
      <name val="ＭＳ 明朝"/>
      <family val="1"/>
      <charset val="128"/>
    </font>
    <font>
      <b/>
      <sz val="11"/>
      <name val="游ゴシック"/>
      <family val="3"/>
      <charset val="128"/>
      <scheme val="minor"/>
    </font>
    <font>
      <u/>
      <sz val="8"/>
      <name val="游ゴシック"/>
      <family val="3"/>
      <charset val="128"/>
      <scheme val="minor"/>
    </font>
    <font>
      <sz val="14"/>
      <name val="游ゴシック"/>
      <family val="3"/>
      <charset val="128"/>
      <scheme val="minor"/>
    </font>
    <font>
      <u/>
      <sz val="11"/>
      <name val="游ゴシック"/>
      <family val="3"/>
      <charset val="128"/>
      <scheme val="minor"/>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105">
    <xf numFmtId="0" fontId="0" fillId="0" borderId="0" xfId="0">
      <alignment vertical="center"/>
    </xf>
    <xf numFmtId="0" fontId="0" fillId="4" borderId="0" xfId="0" applyFill="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pplyProtection="1">
      <alignment vertical="center" wrapText="1"/>
      <protection locked="0"/>
    </xf>
    <xf numFmtId="0" fontId="21" fillId="0" borderId="1" xfId="0" applyFont="1" applyBorder="1" applyAlignment="1" applyProtection="1">
      <alignment vertical="center" wrapText="1"/>
      <protection locked="0"/>
    </xf>
    <xf numFmtId="0" fontId="8" fillId="0" borderId="1" xfId="0" applyFont="1" applyBorder="1" applyAlignment="1">
      <alignment horizontal="center" vertical="center"/>
    </xf>
    <xf numFmtId="0" fontId="0" fillId="3" borderId="0" xfId="0" applyFill="1">
      <alignment vertical="center"/>
    </xf>
    <xf numFmtId="0" fontId="4" fillId="4" borderId="0" xfId="0" applyFont="1" applyFill="1">
      <alignment vertical="center"/>
    </xf>
    <xf numFmtId="0" fontId="8" fillId="4" borderId="0" xfId="0" applyFont="1" applyFill="1">
      <alignment vertical="center"/>
    </xf>
    <xf numFmtId="0" fontId="6" fillId="4" borderId="0" xfId="0" applyFont="1" applyFill="1">
      <alignment vertical="center"/>
    </xf>
    <xf numFmtId="0" fontId="7" fillId="4" borderId="0" xfId="0" applyFont="1" applyFill="1">
      <alignment vertical="center"/>
    </xf>
    <xf numFmtId="0" fontId="0" fillId="4" borderId="2" xfId="0" applyFill="1" applyBorder="1">
      <alignment vertical="center"/>
    </xf>
    <xf numFmtId="0" fontId="3" fillId="4" borderId="0" xfId="0" applyFont="1" applyFill="1" applyAlignment="1">
      <alignment vertical="center" wrapText="1"/>
    </xf>
    <xf numFmtId="0" fontId="10" fillId="4" borderId="0" xfId="0" applyFont="1" applyFill="1">
      <alignment vertical="center"/>
    </xf>
    <xf numFmtId="0" fontId="0" fillId="4" borderId="1" xfId="0" applyFill="1" applyBorder="1">
      <alignment vertical="center"/>
    </xf>
    <xf numFmtId="0" fontId="15" fillId="4" borderId="0" xfId="0" applyFont="1" applyFill="1" applyAlignment="1">
      <alignment vertical="center" wrapText="1"/>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xf>
    <xf numFmtId="0" fontId="4" fillId="5"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8" fillId="0" borderId="1" xfId="0" applyFont="1" applyBorder="1" applyAlignment="1" applyProtection="1">
      <alignment vertical="center" wrapText="1"/>
      <protection locked="0"/>
    </xf>
    <xf numFmtId="0" fontId="4" fillId="6" borderId="1" xfId="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xf>
    <xf numFmtId="0" fontId="3" fillId="0" borderId="0" xfId="0" applyFont="1">
      <alignment vertical="center"/>
    </xf>
    <xf numFmtId="0" fontId="3" fillId="4" borderId="0" xfId="0" applyFont="1" applyFill="1">
      <alignment vertical="center"/>
    </xf>
    <xf numFmtId="0" fontId="0" fillId="4" borderId="3" xfId="0" applyFill="1" applyBorder="1">
      <alignment vertical="center"/>
    </xf>
    <xf numFmtId="0" fontId="0" fillId="4" borderId="4" xfId="0" applyFill="1" applyBorder="1">
      <alignment vertical="center"/>
    </xf>
    <xf numFmtId="0" fontId="13" fillId="4" borderId="0" xfId="0" applyFont="1" applyFill="1">
      <alignment vertical="center"/>
    </xf>
    <xf numFmtId="0" fontId="13" fillId="4" borderId="0" xfId="0" applyFont="1" applyFill="1" applyProtection="1">
      <alignment vertical="center"/>
      <protection locked="0"/>
    </xf>
    <xf numFmtId="0" fontId="23" fillId="3" borderId="12" xfId="0" applyFont="1" applyFill="1" applyBorder="1" applyAlignment="1">
      <alignment horizontal="center" vertical="center"/>
    </xf>
    <xf numFmtId="0" fontId="23" fillId="3" borderId="12" xfId="0" applyFont="1" applyFill="1" applyBorder="1" applyAlignment="1" applyProtection="1">
      <alignment horizontal="center" vertical="center"/>
      <protection locked="0"/>
    </xf>
    <xf numFmtId="0" fontId="8" fillId="4" borderId="4" xfId="0" applyFont="1" applyFill="1" applyBorder="1">
      <alignment vertical="center"/>
    </xf>
    <xf numFmtId="0" fontId="6" fillId="4" borderId="2" xfId="0" applyFont="1" applyFill="1" applyBorder="1">
      <alignment vertical="center"/>
    </xf>
    <xf numFmtId="0" fontId="8" fillId="4" borderId="0" xfId="0" applyFont="1" applyFill="1" applyAlignment="1">
      <alignment horizontal="center" vertical="center" wrapText="1"/>
    </xf>
    <xf numFmtId="0" fontId="8" fillId="4" borderId="0" xfId="0" applyFont="1" applyFill="1" applyAlignment="1">
      <alignment vertical="center" wrapText="1"/>
    </xf>
    <xf numFmtId="0" fontId="6" fillId="4" borderId="1" xfId="0" applyFont="1" applyFill="1" applyBorder="1">
      <alignment vertical="center"/>
    </xf>
    <xf numFmtId="0" fontId="6" fillId="4" borderId="3" xfId="0" applyFont="1" applyFill="1" applyBorder="1">
      <alignment vertical="center"/>
    </xf>
    <xf numFmtId="0" fontId="6" fillId="4" borderId="4" xfId="0" applyFont="1" applyFill="1" applyBorder="1">
      <alignment vertical="center"/>
    </xf>
    <xf numFmtId="0" fontId="2" fillId="2" borderId="0" xfId="0" applyFont="1" applyFill="1" applyAlignment="1">
      <alignment horizontal="center" vertical="center"/>
    </xf>
    <xf numFmtId="0" fontId="7" fillId="4" borderId="0" xfId="0" applyFont="1" applyFill="1" applyAlignment="1">
      <alignment horizontal="left" vertical="center" wrapText="1"/>
    </xf>
    <xf numFmtId="0" fontId="13" fillId="4" borderId="0" xfId="0" applyFont="1" applyFill="1" applyAlignment="1">
      <alignment horizontal="center" vertical="center" wrapText="1"/>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6" fillId="4" borderId="4" xfId="0" applyFont="1" applyFill="1" applyBorder="1" applyAlignment="1">
      <alignment horizontal="left" vertical="center"/>
    </xf>
    <xf numFmtId="0" fontId="6" fillId="4" borderId="1" xfId="0" applyFont="1" applyFill="1" applyBorder="1" applyAlignment="1">
      <alignment horizontal="left" vertical="center"/>
    </xf>
    <xf numFmtId="0" fontId="6" fillId="4" borderId="2" xfId="0" applyFont="1" applyFill="1" applyBorder="1" applyAlignment="1">
      <alignment horizontal="left"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xf>
    <xf numFmtId="0" fontId="8" fillId="4" borderId="15" xfId="0" applyFont="1" applyFill="1" applyBorder="1" applyAlignment="1">
      <alignment horizontal="right" vertical="center"/>
    </xf>
    <xf numFmtId="0" fontId="8" fillId="4" borderId="2" xfId="0" applyFont="1" applyFill="1" applyBorder="1" applyAlignment="1">
      <alignment horizontal="right" vertical="center"/>
    </xf>
    <xf numFmtId="0" fontId="23" fillId="3" borderId="12" xfId="0" applyFont="1" applyFill="1" applyBorder="1" applyAlignment="1" applyProtection="1">
      <alignment horizontal="center" vertical="center"/>
      <protection locked="0"/>
    </xf>
    <xf numFmtId="0" fontId="13" fillId="4" borderId="4"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left" vertical="center"/>
    </xf>
    <xf numFmtId="0" fontId="13" fillId="4" borderId="2" xfId="0" applyFont="1" applyFill="1" applyBorder="1" applyAlignment="1">
      <alignment horizontal="left" vertical="center"/>
    </xf>
    <xf numFmtId="0" fontId="6" fillId="4" borderId="13" xfId="0" applyFont="1" applyFill="1" applyBorder="1" applyAlignment="1">
      <alignment horizontal="left" vertical="center"/>
    </xf>
    <xf numFmtId="0" fontId="6" fillId="4" borderId="14" xfId="0" applyFont="1" applyFill="1" applyBorder="1" applyAlignment="1">
      <alignment horizontal="left" vertical="center"/>
    </xf>
    <xf numFmtId="0" fontId="6" fillId="4" borderId="6" xfId="0" applyFont="1" applyFill="1" applyBorder="1" applyAlignment="1">
      <alignment horizontal="left" vertical="center"/>
    </xf>
    <xf numFmtId="0" fontId="8" fillId="4" borderId="7" xfId="0" applyFont="1" applyFill="1" applyBorder="1" applyAlignment="1">
      <alignment horizontal="left" vertical="center"/>
    </xf>
    <xf numFmtId="0" fontId="8" fillId="4" borderId="5" xfId="0" applyFont="1" applyFill="1" applyBorder="1" applyAlignment="1">
      <alignment horizontal="left" vertical="center"/>
    </xf>
    <xf numFmtId="0" fontId="8" fillId="4" borderId="11" xfId="0" applyFont="1" applyFill="1" applyBorder="1" applyAlignment="1">
      <alignment horizontal="left" vertical="center"/>
    </xf>
    <xf numFmtId="0" fontId="8" fillId="4" borderId="0" xfId="0" applyFont="1" applyFill="1" applyAlignment="1">
      <alignment horizontal="left" vertical="center"/>
    </xf>
    <xf numFmtId="0" fontId="8" fillId="4" borderId="9" xfId="0" applyFont="1" applyFill="1" applyBorder="1" applyAlignment="1">
      <alignment horizontal="left" vertical="center"/>
    </xf>
    <xf numFmtId="0" fontId="8" fillId="4" borderId="8" xfId="0" applyFont="1" applyFill="1" applyBorder="1" applyAlignment="1">
      <alignment horizontal="left" vertical="center"/>
    </xf>
    <xf numFmtId="0" fontId="13" fillId="4" borderId="4" xfId="0" applyFont="1" applyFill="1" applyBorder="1" applyAlignment="1">
      <alignment horizontal="left" vertical="center"/>
    </xf>
    <xf numFmtId="0" fontId="8" fillId="4" borderId="4" xfId="0" applyFont="1" applyFill="1" applyBorder="1" applyAlignment="1">
      <alignment horizontal="left" vertical="center"/>
    </xf>
    <xf numFmtId="0" fontId="8" fillId="4" borderId="1" xfId="0" applyFont="1" applyFill="1" applyBorder="1" applyAlignment="1">
      <alignment horizontal="left" vertical="center"/>
    </xf>
    <xf numFmtId="0" fontId="20" fillId="4" borderId="0" xfId="0" applyFont="1" applyFill="1" applyAlignment="1">
      <alignment horizontal="center" wrapText="1"/>
    </xf>
    <xf numFmtId="0" fontId="19" fillId="4" borderId="0" xfId="0" applyFont="1" applyFill="1" applyAlignment="1">
      <alignment horizontal="center" wrapText="1"/>
    </xf>
    <xf numFmtId="0" fontId="25" fillId="2" borderId="0" xfId="0" applyFont="1" applyFill="1" applyAlignment="1">
      <alignment horizontal="center" vertical="center"/>
    </xf>
    <xf numFmtId="0" fontId="7" fillId="4" borderId="0" xfId="0" applyFont="1" applyFill="1" applyAlignment="1">
      <alignment horizontal="center" vertical="center" wrapText="1"/>
    </xf>
    <xf numFmtId="0" fontId="19" fillId="4" borderId="0" xfId="0" applyFont="1" applyFill="1" applyAlignment="1">
      <alignment horizontal="left" vertical="center" wrapText="1"/>
    </xf>
    <xf numFmtId="0" fontId="6" fillId="4" borderId="7"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12" fillId="3" borderId="12" xfId="0" applyFont="1" applyFill="1" applyBorder="1" applyAlignment="1" applyProtection="1">
      <alignment horizontal="center" vertical="center"/>
      <protection locked="0"/>
    </xf>
    <xf numFmtId="177" fontId="0" fillId="4" borderId="12" xfId="0" applyNumberFormat="1" applyFill="1" applyBorder="1" applyAlignment="1">
      <alignment horizontal="center" vertical="center"/>
    </xf>
    <xf numFmtId="0" fontId="0" fillId="4" borderId="7" xfId="0" applyFill="1" applyBorder="1" applyAlignment="1">
      <alignment horizontal="center" vertical="center"/>
    </xf>
    <xf numFmtId="0" fontId="0" fillId="4" borderId="6"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0" fillId="4" borderId="4" xfId="0"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16" fillId="4" borderId="0" xfId="0" applyFont="1" applyFill="1" applyAlignment="1">
      <alignment horizontal="center" vertical="center" wrapText="1"/>
    </xf>
    <xf numFmtId="0" fontId="16" fillId="4" borderId="0" xfId="0" applyFont="1" applyFill="1" applyAlignment="1">
      <alignment horizontal="left" vertical="center" wrapText="1"/>
    </xf>
    <xf numFmtId="0" fontId="3" fillId="4" borderId="0" xfId="0" applyFont="1" applyFill="1" applyAlignment="1">
      <alignment horizontal="center" vertical="center" wrapText="1"/>
    </xf>
    <xf numFmtId="176" fontId="3" fillId="4" borderId="0" xfId="0" applyNumberFormat="1" applyFont="1" applyFill="1" applyAlignment="1">
      <alignment horizontal="center" vertical="center" wrapText="1"/>
    </xf>
  </cellXfs>
  <cellStyles count="1">
    <cellStyle name="標準"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ill>
        <patternFill>
          <bgColor theme="1" tint="0.499984740745262"/>
        </patternFill>
      </fill>
    </dxf>
    <dxf>
      <font>
        <color rgb="FFC00000"/>
      </font>
      <fill>
        <patternFill patternType="solid">
          <fgColor rgb="FFFFC7CE"/>
          <bgColor rgb="FFFFC7CE"/>
        </patternFill>
      </fill>
    </dxf>
    <dxf>
      <font>
        <color rgb="FFC00000"/>
      </font>
      <fill>
        <patternFill patternType="solid">
          <fgColor rgb="FFFFC7CE"/>
          <bgColor rgb="FFFFC7CE"/>
        </patternFill>
      </fill>
    </dxf>
    <dxf>
      <font>
        <color rgb="FFC00000"/>
      </font>
      <fill>
        <patternFill>
          <bgColor rgb="FFFFC7CE"/>
        </patternFill>
      </fill>
    </dxf>
  </dxfs>
  <tableStyles count="0" defaultTableStyle="TableStyleMedium2" defaultPivotStyle="PivotStyleLight16"/>
  <colors>
    <mruColors>
      <color rgb="FFFFC7CE"/>
      <color rgb="FFFFCF7E"/>
      <color rgb="FFFFCF7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CABCD-44E8-4003-8E62-2CA00941827E}">
  <dimension ref="A1:AG146"/>
  <sheetViews>
    <sheetView showGridLines="0" tabSelected="1" zoomScaleNormal="100" zoomScaleSheetLayoutView="130" workbookViewId="0"/>
  </sheetViews>
  <sheetFormatPr defaultColWidth="9" defaultRowHeight="18" x14ac:dyDescent="0.45"/>
  <cols>
    <col min="1" max="1" width="1.19921875" style="1" customWidth="1"/>
    <col min="2" max="2" width="1.09765625" style="1" customWidth="1"/>
    <col min="3" max="19" width="4.8984375" style="1" customWidth="1"/>
    <col min="20" max="20" width="2" style="1" customWidth="1"/>
    <col min="34" max="16384" width="9" style="1"/>
  </cols>
  <sheetData>
    <row r="1" spans="1:19" ht="18" customHeight="1" x14ac:dyDescent="0.45">
      <c r="B1" s="39" t="s">
        <v>0</v>
      </c>
      <c r="C1" s="39"/>
      <c r="D1" s="39"/>
      <c r="E1" s="39"/>
      <c r="F1" s="39"/>
      <c r="G1" s="39"/>
      <c r="H1" s="39"/>
      <c r="I1" s="39"/>
      <c r="J1" s="39"/>
      <c r="K1" s="39"/>
      <c r="L1" s="39"/>
      <c r="M1" s="39"/>
      <c r="N1" s="39"/>
      <c r="O1" s="39"/>
      <c r="P1" s="39"/>
      <c r="Q1" s="39"/>
      <c r="R1" s="39"/>
      <c r="S1" s="39"/>
    </row>
    <row r="2" spans="1:19" ht="5.4" customHeight="1" x14ac:dyDescent="0.45"/>
    <row r="3" spans="1:19" ht="15" customHeight="1" thickBot="1" x14ac:dyDescent="0.5">
      <c r="A3" s="10"/>
      <c r="B3" s="28" t="s">
        <v>1</v>
      </c>
      <c r="C3" s="9"/>
      <c r="D3" s="9"/>
      <c r="E3" s="9"/>
      <c r="F3" s="9"/>
      <c r="G3" s="9"/>
      <c r="H3" s="9"/>
      <c r="I3" s="9"/>
      <c r="J3" s="9"/>
      <c r="K3" s="9"/>
      <c r="L3" s="9"/>
      <c r="M3" s="9"/>
      <c r="N3" s="9"/>
      <c r="O3" s="9"/>
      <c r="P3" s="9"/>
      <c r="Q3" s="9"/>
      <c r="R3" s="10"/>
      <c r="S3" s="10"/>
    </row>
    <row r="4" spans="1:19" ht="15" customHeight="1" thickBot="1" x14ac:dyDescent="0.5">
      <c r="A4" s="10"/>
      <c r="B4" s="29" t="s">
        <v>218</v>
      </c>
      <c r="C4" s="9"/>
      <c r="D4" s="9"/>
      <c r="E4" s="9"/>
      <c r="F4" s="9"/>
      <c r="G4" s="9"/>
      <c r="H4" s="9"/>
      <c r="I4" s="30"/>
      <c r="J4" s="28" t="s">
        <v>63</v>
      </c>
      <c r="K4" s="9"/>
      <c r="L4" s="9"/>
      <c r="M4" s="9"/>
      <c r="N4" s="28"/>
      <c r="O4" s="28"/>
      <c r="P4" s="9"/>
      <c r="Q4" s="9"/>
      <c r="R4" s="10"/>
      <c r="S4" s="10"/>
    </row>
    <row r="5" spans="1:19" ht="6.6" customHeight="1" x14ac:dyDescent="0.45">
      <c r="A5" s="10"/>
      <c r="B5" s="9"/>
      <c r="C5" s="9"/>
      <c r="D5" s="9"/>
      <c r="E5" s="9"/>
      <c r="F5" s="9"/>
      <c r="G5" s="9"/>
      <c r="H5" s="9"/>
      <c r="I5" s="9"/>
      <c r="J5" s="9"/>
      <c r="K5" s="9"/>
      <c r="L5" s="9"/>
      <c r="M5" s="9"/>
      <c r="N5" s="9"/>
      <c r="O5" s="9"/>
      <c r="P5" s="9"/>
      <c r="Q5" s="9"/>
      <c r="R5" s="10"/>
      <c r="S5" s="10"/>
    </row>
    <row r="6" spans="1:19" ht="13.95" customHeight="1" x14ac:dyDescent="0.45">
      <c r="A6" s="10">
        <f>COUNTIF(C9:C12,"○")</f>
        <v>0</v>
      </c>
      <c r="B6" s="40" t="s">
        <v>2</v>
      </c>
      <c r="C6" s="40"/>
      <c r="D6" s="40"/>
      <c r="E6" s="40"/>
      <c r="F6" s="40"/>
      <c r="G6" s="40"/>
      <c r="H6" s="40"/>
      <c r="I6" s="40"/>
      <c r="J6" s="40"/>
      <c r="K6" s="40"/>
      <c r="L6" s="40"/>
      <c r="M6" s="40"/>
      <c r="N6" s="40"/>
      <c r="O6" s="40"/>
      <c r="P6" s="40"/>
      <c r="Q6" s="40"/>
      <c r="R6" s="40"/>
      <c r="S6" s="40"/>
    </row>
    <row r="7" spans="1:19" ht="13.95" customHeight="1" x14ac:dyDescent="0.45">
      <c r="A7" s="10"/>
      <c r="B7" s="40"/>
      <c r="C7" s="40"/>
      <c r="D7" s="40"/>
      <c r="E7" s="40"/>
      <c r="F7" s="40"/>
      <c r="G7" s="40"/>
      <c r="H7" s="40"/>
      <c r="I7" s="40"/>
      <c r="J7" s="40"/>
      <c r="K7" s="40"/>
      <c r="L7" s="40"/>
      <c r="M7" s="40"/>
      <c r="N7" s="40"/>
      <c r="O7" s="40"/>
      <c r="P7" s="40"/>
      <c r="Q7" s="40"/>
      <c r="R7" s="40"/>
      <c r="S7" s="40"/>
    </row>
    <row r="8" spans="1:19" ht="6" customHeight="1" thickBot="1" x14ac:dyDescent="0.5">
      <c r="A8" s="10"/>
      <c r="B8" s="9"/>
      <c r="C8" s="9"/>
      <c r="D8" s="9"/>
      <c r="E8" s="9"/>
      <c r="F8" s="9"/>
      <c r="G8" s="9"/>
      <c r="H8" s="9"/>
      <c r="I8" s="9"/>
      <c r="J8" s="9"/>
      <c r="K8" s="9"/>
      <c r="L8" s="9"/>
      <c r="M8" s="9"/>
      <c r="N8" s="9"/>
      <c r="O8" s="9"/>
      <c r="P8" s="9"/>
      <c r="Q8" s="9"/>
      <c r="R8" s="10"/>
      <c r="S8" s="10"/>
    </row>
    <row r="9" spans="1:19" ht="18.600000000000001" thickBot="1" x14ac:dyDescent="0.5">
      <c r="A9" s="10"/>
      <c r="B9" s="9"/>
      <c r="C9" s="31"/>
      <c r="D9" s="9" t="s">
        <v>41</v>
      </c>
      <c r="E9" s="10"/>
      <c r="F9" s="10"/>
      <c r="G9" s="10"/>
      <c r="H9" s="10"/>
      <c r="I9" s="10"/>
      <c r="J9" s="10"/>
      <c r="K9" s="10"/>
      <c r="L9" s="10"/>
      <c r="M9" s="10"/>
      <c r="N9" s="10"/>
      <c r="O9" s="10"/>
      <c r="P9" s="10"/>
      <c r="Q9" s="10"/>
      <c r="R9" s="10"/>
      <c r="S9" s="10"/>
    </row>
    <row r="10" spans="1:19" ht="18.600000000000001" thickBot="1" x14ac:dyDescent="0.5">
      <c r="A10" s="10"/>
      <c r="B10" s="9"/>
      <c r="C10" s="31"/>
      <c r="D10" s="9" t="s">
        <v>42</v>
      </c>
      <c r="E10" s="10"/>
      <c r="F10" s="10"/>
      <c r="G10" s="10"/>
      <c r="H10" s="10"/>
      <c r="I10" s="10"/>
      <c r="J10" s="10"/>
      <c r="K10" s="10"/>
      <c r="L10" s="10"/>
      <c r="M10" s="10"/>
      <c r="N10" s="10"/>
      <c r="O10" s="9"/>
      <c r="P10" s="41" t="str">
        <f>IF(A6&gt;1,"　サービス種別は、"&amp;CHAR(10)&amp;"　「１」～「4」の中から"&amp;CHAR(10)&amp;"　１つ選択してください。","")</f>
        <v/>
      </c>
      <c r="Q10" s="41"/>
      <c r="R10" s="41"/>
      <c r="S10" s="41"/>
    </row>
    <row r="11" spans="1:19" ht="18" customHeight="1" thickBot="1" x14ac:dyDescent="0.5">
      <c r="A11" s="10"/>
      <c r="B11" s="10"/>
      <c r="C11" s="31"/>
      <c r="D11" s="9" t="s">
        <v>43</v>
      </c>
      <c r="E11" s="10"/>
      <c r="F11" s="10"/>
      <c r="G11" s="10"/>
      <c r="H11" s="10"/>
      <c r="I11" s="10"/>
      <c r="J11" s="10"/>
      <c r="K11" s="10"/>
      <c r="L11" s="10"/>
      <c r="M11" s="10"/>
      <c r="N11" s="10"/>
      <c r="O11" s="9"/>
      <c r="P11" s="41"/>
      <c r="Q11" s="41"/>
      <c r="R11" s="41"/>
      <c r="S11" s="41"/>
    </row>
    <row r="12" spans="1:19" ht="18" customHeight="1" thickBot="1" x14ac:dyDescent="0.5">
      <c r="A12" s="10"/>
      <c r="B12" s="10"/>
      <c r="C12" s="31"/>
      <c r="D12" s="9" t="s">
        <v>44</v>
      </c>
      <c r="E12" s="10"/>
      <c r="F12" s="10"/>
      <c r="G12" s="10"/>
      <c r="H12" s="10"/>
      <c r="I12" s="10"/>
      <c r="J12" s="10"/>
      <c r="K12" s="10"/>
      <c r="L12" s="10"/>
      <c r="M12" s="10"/>
      <c r="N12" s="10"/>
      <c r="O12" s="10"/>
      <c r="P12" s="41"/>
      <c r="Q12" s="41"/>
      <c r="R12" s="41"/>
      <c r="S12" s="41"/>
    </row>
    <row r="13" spans="1:19" ht="9" customHeight="1" x14ac:dyDescent="0.45">
      <c r="A13" s="10"/>
      <c r="B13" s="10"/>
      <c r="C13" s="9"/>
      <c r="D13" s="10"/>
      <c r="E13" s="10"/>
      <c r="F13" s="10"/>
      <c r="G13" s="10"/>
      <c r="H13" s="10"/>
      <c r="I13" s="10"/>
      <c r="J13" s="10"/>
      <c r="K13" s="9"/>
      <c r="L13" s="10"/>
      <c r="M13" s="10"/>
      <c r="N13" s="10"/>
      <c r="O13" s="9"/>
      <c r="P13" s="9"/>
      <c r="Q13" s="9"/>
      <c r="R13" s="10"/>
      <c r="S13" s="10"/>
    </row>
    <row r="14" spans="1:19" ht="15" customHeight="1" x14ac:dyDescent="0.45">
      <c r="A14" s="10">
        <f>COUNTIF(C16:C19,"○")</f>
        <v>0</v>
      </c>
      <c r="B14" s="11" t="s">
        <v>26</v>
      </c>
      <c r="C14" s="11"/>
      <c r="D14" s="9"/>
      <c r="E14" s="9"/>
      <c r="F14" s="9"/>
      <c r="G14" s="9"/>
      <c r="H14" s="9"/>
      <c r="I14" s="9"/>
      <c r="J14" s="9"/>
      <c r="K14" s="9"/>
      <c r="L14" s="9"/>
      <c r="M14" s="9"/>
      <c r="N14" s="9"/>
      <c r="O14" s="9"/>
      <c r="P14" s="9"/>
      <c r="Q14" s="9"/>
      <c r="R14" s="10"/>
      <c r="S14" s="10"/>
    </row>
    <row r="15" spans="1:19" ht="6" customHeight="1" thickBot="1" x14ac:dyDescent="0.5">
      <c r="A15" s="10"/>
      <c r="B15" s="11"/>
      <c r="C15" s="11"/>
      <c r="D15" s="9"/>
      <c r="E15" s="9"/>
      <c r="F15" s="9"/>
      <c r="G15" s="9"/>
      <c r="H15" s="9"/>
      <c r="I15" s="9"/>
      <c r="J15" s="9"/>
      <c r="K15" s="9"/>
      <c r="L15" s="9"/>
      <c r="M15" s="9"/>
      <c r="N15" s="9"/>
      <c r="O15" s="9"/>
      <c r="P15" s="9"/>
      <c r="Q15" s="9"/>
      <c r="R15" s="10"/>
      <c r="S15" s="10"/>
    </row>
    <row r="16" spans="1:19" ht="18.600000000000001" thickBot="1" x14ac:dyDescent="0.5">
      <c r="A16" s="10"/>
      <c r="B16" s="11"/>
      <c r="C16" s="31"/>
      <c r="D16" s="9" t="s">
        <v>45</v>
      </c>
      <c r="E16" s="9"/>
      <c r="F16" s="9"/>
      <c r="G16" s="9"/>
      <c r="H16" s="9"/>
      <c r="I16" s="9"/>
      <c r="J16" s="9"/>
      <c r="K16" s="9"/>
      <c r="L16" s="9"/>
      <c r="M16" s="9"/>
      <c r="N16" s="9"/>
      <c r="O16" s="9"/>
      <c r="P16" s="9"/>
      <c r="Q16" s="9"/>
      <c r="R16" s="10"/>
      <c r="S16" s="10"/>
    </row>
    <row r="17" spans="1:19" ht="18.600000000000001" thickBot="1" x14ac:dyDescent="0.5">
      <c r="A17" s="10"/>
      <c r="B17" s="11"/>
      <c r="C17" s="31"/>
      <c r="D17" s="9" t="s">
        <v>217</v>
      </c>
      <c r="E17" s="9"/>
      <c r="F17" s="9"/>
      <c r="G17" s="9"/>
      <c r="H17" s="9"/>
      <c r="I17" s="9"/>
      <c r="J17" s="9"/>
      <c r="K17" s="9"/>
      <c r="L17" s="9"/>
      <c r="M17" s="9"/>
      <c r="N17" s="9"/>
      <c r="O17" s="9"/>
      <c r="P17" s="9"/>
      <c r="Q17" s="9"/>
      <c r="R17" s="10"/>
      <c r="S17" s="10"/>
    </row>
    <row r="18" spans="1:19" ht="18.600000000000001" thickBot="1" x14ac:dyDescent="0.5">
      <c r="A18" s="10"/>
      <c r="B18" s="11"/>
      <c r="C18" s="31"/>
      <c r="D18" s="9" t="s">
        <v>46</v>
      </c>
      <c r="E18" s="9"/>
      <c r="F18" s="9"/>
      <c r="G18" s="9"/>
      <c r="H18" s="9"/>
      <c r="I18" s="9"/>
      <c r="J18" s="9"/>
      <c r="K18" s="9"/>
      <c r="L18" s="9"/>
      <c r="M18" s="9"/>
      <c r="N18" s="9"/>
      <c r="O18" s="41" t="str">
        <f>IF(A14&gt;1,"　資格は、「１」～「4」の"&amp;CHAR(10)&amp;"　中から１つ選択してください。","")</f>
        <v/>
      </c>
      <c r="P18" s="41"/>
      <c r="Q18" s="41"/>
      <c r="R18" s="41"/>
      <c r="S18" s="41"/>
    </row>
    <row r="19" spans="1:19" ht="18.600000000000001" thickBot="1" x14ac:dyDescent="0.5">
      <c r="A19" s="10"/>
      <c r="B19" s="11"/>
      <c r="C19" s="31"/>
      <c r="D19" s="9" t="s">
        <v>62</v>
      </c>
      <c r="E19" s="9"/>
      <c r="F19" s="9"/>
      <c r="G19" s="9"/>
      <c r="H19" s="9"/>
      <c r="I19" s="9"/>
      <c r="J19" s="9"/>
      <c r="K19" s="9"/>
      <c r="L19" s="9"/>
      <c r="M19" s="9"/>
      <c r="N19" s="9"/>
      <c r="O19" s="41"/>
      <c r="P19" s="41"/>
      <c r="Q19" s="41"/>
      <c r="R19" s="41"/>
      <c r="S19" s="41"/>
    </row>
    <row r="20" spans="1:19" ht="9" customHeight="1" x14ac:dyDescent="0.45">
      <c r="A20" s="10"/>
      <c r="B20" s="11"/>
      <c r="C20" s="11"/>
      <c r="D20" s="9"/>
      <c r="E20" s="9"/>
      <c r="F20" s="9"/>
      <c r="G20" s="9"/>
      <c r="H20" s="9"/>
      <c r="I20" s="9"/>
      <c r="J20" s="9"/>
      <c r="K20" s="9"/>
      <c r="L20" s="9"/>
      <c r="M20" s="9"/>
      <c r="N20" s="9"/>
      <c r="O20" s="9"/>
      <c r="P20" s="9"/>
      <c r="Q20" s="9"/>
      <c r="R20" s="10"/>
      <c r="S20" s="10"/>
    </row>
    <row r="21" spans="1:19" ht="15" customHeight="1" x14ac:dyDescent="0.45">
      <c r="A21" s="10"/>
      <c r="B21" s="11" t="s">
        <v>3</v>
      </c>
      <c r="C21" s="11"/>
      <c r="D21" s="9"/>
      <c r="E21" s="9"/>
      <c r="F21" s="9"/>
      <c r="G21" s="9"/>
      <c r="H21" s="9"/>
      <c r="I21" s="9"/>
      <c r="J21" s="9"/>
      <c r="K21" s="9"/>
      <c r="L21" s="9"/>
      <c r="M21" s="9"/>
      <c r="N21" s="9"/>
      <c r="O21" s="9"/>
      <c r="P21" s="9"/>
      <c r="Q21" s="9"/>
      <c r="R21" s="10"/>
      <c r="S21" s="10"/>
    </row>
    <row r="22" spans="1:19" ht="6" customHeight="1" thickBot="1" x14ac:dyDescent="0.5">
      <c r="A22" s="10"/>
      <c r="B22" s="11"/>
      <c r="C22" s="11"/>
      <c r="D22" s="9"/>
      <c r="E22" s="9"/>
      <c r="F22" s="9"/>
      <c r="G22" s="9"/>
      <c r="H22" s="9"/>
      <c r="I22" s="9"/>
      <c r="J22" s="9"/>
      <c r="K22" s="9"/>
      <c r="L22" s="9"/>
      <c r="M22" s="9"/>
      <c r="N22" s="9"/>
      <c r="O22" s="9"/>
      <c r="P22" s="9"/>
      <c r="Q22" s="9"/>
      <c r="R22" s="10"/>
      <c r="S22" s="10"/>
    </row>
    <row r="23" spans="1:19" ht="18.600000000000001" thickBot="1" x14ac:dyDescent="0.5">
      <c r="A23" s="10">
        <f>COUNTIF(I23,"○")+COUNTIF(N23,"○")</f>
        <v>0</v>
      </c>
      <c r="B23" s="11"/>
      <c r="C23" s="42" t="s">
        <v>33</v>
      </c>
      <c r="D23" s="43"/>
      <c r="E23" s="43"/>
      <c r="F23" s="43"/>
      <c r="G23" s="43"/>
      <c r="H23" s="43"/>
      <c r="I23" s="31"/>
      <c r="J23" s="44" t="s">
        <v>178</v>
      </c>
      <c r="K23" s="45"/>
      <c r="L23" s="45"/>
      <c r="M23" s="46"/>
      <c r="N23" s="31"/>
      <c r="O23" s="44" t="s">
        <v>179</v>
      </c>
      <c r="P23" s="45"/>
      <c r="Q23" s="45"/>
      <c r="R23" s="45"/>
      <c r="S23" s="10"/>
    </row>
    <row r="24" spans="1:19" ht="18.600000000000001" thickBot="1" x14ac:dyDescent="0.5">
      <c r="A24" s="10">
        <f>COUNTIF(I24,"○")+COUNTIF(N24,"○")</f>
        <v>0</v>
      </c>
      <c r="B24" s="11"/>
      <c r="C24" s="42" t="s">
        <v>34</v>
      </c>
      <c r="D24" s="43"/>
      <c r="E24" s="43"/>
      <c r="F24" s="43"/>
      <c r="G24" s="43"/>
      <c r="H24" s="43"/>
      <c r="I24" s="31"/>
      <c r="J24" s="44" t="s">
        <v>47</v>
      </c>
      <c r="K24" s="45" t="s">
        <v>28</v>
      </c>
      <c r="L24" s="59" t="s">
        <v>29</v>
      </c>
      <c r="M24" s="46"/>
      <c r="N24" s="31"/>
      <c r="O24" s="60" t="s">
        <v>48</v>
      </c>
      <c r="P24" s="45" t="s">
        <v>30</v>
      </c>
      <c r="Q24" s="45"/>
      <c r="R24" s="45"/>
      <c r="S24" s="10"/>
    </row>
    <row r="25" spans="1:19" ht="15" customHeight="1" thickBot="1" x14ac:dyDescent="0.5">
      <c r="A25" s="10">
        <f>COUNTIF(I25:I27,"○")+COUNTIF(L25:L26,"○")+COUNTIF(O25:O26,"○")</f>
        <v>0</v>
      </c>
      <c r="B25" s="11"/>
      <c r="C25" s="61" t="s">
        <v>38</v>
      </c>
      <c r="D25" s="62"/>
      <c r="E25" s="62"/>
      <c r="F25" s="62"/>
      <c r="G25" s="62"/>
      <c r="H25" s="62"/>
      <c r="I25" s="31"/>
      <c r="J25" s="67" t="s">
        <v>180</v>
      </c>
      <c r="K25" s="57"/>
      <c r="L25" s="31"/>
      <c r="M25" s="68" t="s">
        <v>49</v>
      </c>
      <c r="N25" s="65"/>
      <c r="O25" s="31"/>
      <c r="P25" s="68" t="s">
        <v>50</v>
      </c>
      <c r="Q25" s="69"/>
      <c r="R25" s="69"/>
      <c r="S25" s="10"/>
    </row>
    <row r="26" spans="1:19" ht="15" customHeight="1" thickBot="1" x14ac:dyDescent="0.5">
      <c r="A26" s="10"/>
      <c r="B26" s="11"/>
      <c r="C26" s="63"/>
      <c r="D26" s="64"/>
      <c r="E26" s="64"/>
      <c r="F26" s="64"/>
      <c r="G26" s="64"/>
      <c r="H26" s="64"/>
      <c r="I26" s="31"/>
      <c r="J26" s="68" t="s">
        <v>51</v>
      </c>
      <c r="K26" s="42"/>
      <c r="L26" s="31"/>
      <c r="M26" s="68" t="s">
        <v>52</v>
      </c>
      <c r="N26" s="42"/>
      <c r="O26" s="31"/>
      <c r="P26" s="68" t="s">
        <v>53</v>
      </c>
      <c r="Q26" s="69"/>
      <c r="R26" s="69"/>
      <c r="S26" s="10"/>
    </row>
    <row r="27" spans="1:19" ht="15" customHeight="1" thickBot="1" x14ac:dyDescent="0.5">
      <c r="A27" s="10"/>
      <c r="B27" s="11"/>
      <c r="C27" s="65"/>
      <c r="D27" s="66"/>
      <c r="E27" s="66"/>
      <c r="F27" s="66"/>
      <c r="G27" s="66"/>
      <c r="H27" s="66"/>
      <c r="I27" s="31"/>
      <c r="J27" s="47" t="s">
        <v>181</v>
      </c>
      <c r="K27" s="48"/>
      <c r="L27" s="10"/>
      <c r="M27" s="10"/>
      <c r="N27" s="10"/>
      <c r="O27" s="10"/>
      <c r="P27" s="10"/>
      <c r="Q27" s="10"/>
      <c r="R27" s="10"/>
      <c r="S27" s="10"/>
    </row>
    <row r="28" spans="1:19" ht="27" customHeight="1" thickBot="1" x14ac:dyDescent="0.5">
      <c r="A28" s="10"/>
      <c r="B28" s="11"/>
      <c r="C28" s="49" t="s">
        <v>40</v>
      </c>
      <c r="D28" s="50"/>
      <c r="E28" s="50"/>
      <c r="F28" s="50"/>
      <c r="G28" s="50"/>
      <c r="H28" s="50"/>
      <c r="I28" s="51" t="s">
        <v>39</v>
      </c>
      <c r="J28" s="52"/>
      <c r="K28" s="53"/>
      <c r="L28" s="53"/>
      <c r="M28" s="32" t="s">
        <v>27</v>
      </c>
      <c r="N28" s="33" t="s">
        <v>24</v>
      </c>
      <c r="O28" s="54" t="s">
        <v>31</v>
      </c>
      <c r="P28" s="55"/>
      <c r="Q28" s="55"/>
      <c r="R28" s="55"/>
      <c r="S28" s="10"/>
    </row>
    <row r="29" spans="1:19" ht="18" customHeight="1" thickBot="1" x14ac:dyDescent="0.5">
      <c r="A29" s="10">
        <f>COUNTIF(I29:I30,"○")</f>
        <v>0</v>
      </c>
      <c r="B29" s="11"/>
      <c r="C29" s="56" t="s">
        <v>37</v>
      </c>
      <c r="D29" s="56"/>
      <c r="E29" s="56"/>
      <c r="F29" s="56"/>
      <c r="G29" s="56"/>
      <c r="H29" s="57"/>
      <c r="I29" s="31"/>
      <c r="J29" s="44" t="s">
        <v>219</v>
      </c>
      <c r="K29" s="58"/>
      <c r="L29" s="58"/>
      <c r="M29" s="45"/>
      <c r="N29" s="45"/>
      <c r="O29" s="45"/>
      <c r="P29" s="45"/>
      <c r="Q29" s="45"/>
      <c r="R29" s="45"/>
      <c r="S29" s="10"/>
    </row>
    <row r="30" spans="1:19" ht="18" customHeight="1" thickBot="1" x14ac:dyDescent="0.5">
      <c r="A30" s="10"/>
      <c r="B30" s="11"/>
      <c r="C30" s="56"/>
      <c r="D30" s="56"/>
      <c r="E30" s="56"/>
      <c r="F30" s="56"/>
      <c r="G30" s="56"/>
      <c r="H30" s="57"/>
      <c r="I30" s="31" t="s">
        <v>222</v>
      </c>
      <c r="J30" s="44" t="s">
        <v>220</v>
      </c>
      <c r="K30" s="45" t="s">
        <v>32</v>
      </c>
      <c r="L30" s="45"/>
      <c r="M30" s="45"/>
      <c r="N30" s="45"/>
      <c r="O30" s="45"/>
      <c r="P30" s="45"/>
      <c r="Q30" s="45"/>
      <c r="R30" s="45"/>
      <c r="S30" s="10"/>
    </row>
    <row r="31" spans="1:19" ht="9" customHeight="1" x14ac:dyDescent="0.45">
      <c r="A31" s="10"/>
      <c r="B31" s="11"/>
      <c r="C31" s="9"/>
      <c r="D31" s="9"/>
      <c r="E31" s="9"/>
      <c r="F31" s="9"/>
      <c r="G31" s="9"/>
      <c r="H31" s="9"/>
      <c r="I31" s="9"/>
      <c r="J31" s="9"/>
      <c r="K31" s="9"/>
      <c r="L31" s="9"/>
      <c r="M31" s="9"/>
      <c r="N31" s="9"/>
      <c r="O31" s="9"/>
      <c r="P31" s="9"/>
      <c r="Q31" s="9"/>
      <c r="R31" s="9"/>
      <c r="S31" s="10"/>
    </row>
    <row r="32" spans="1:19" x14ac:dyDescent="0.45">
      <c r="A32" s="10">
        <f>COUNTIF(C34:C41,"○")</f>
        <v>0</v>
      </c>
      <c r="B32" s="11" t="s">
        <v>215</v>
      </c>
      <c r="C32" s="9"/>
      <c r="D32" s="9"/>
      <c r="E32" s="9"/>
      <c r="F32" s="9"/>
      <c r="G32" s="9"/>
      <c r="H32" s="9"/>
      <c r="I32" s="9"/>
      <c r="J32" s="9"/>
      <c r="K32" s="9"/>
      <c r="L32" s="9"/>
      <c r="M32" s="9"/>
      <c r="N32" s="9"/>
      <c r="O32" s="9"/>
      <c r="P32" s="9"/>
      <c r="Q32" s="9"/>
      <c r="R32" s="9"/>
      <c r="S32" s="10"/>
    </row>
    <row r="33" spans="1:19" ht="6" customHeight="1" thickBot="1" x14ac:dyDescent="0.5">
      <c r="A33" s="10"/>
      <c r="B33" s="9"/>
      <c r="C33" s="9"/>
      <c r="D33" s="9"/>
      <c r="E33" s="9"/>
      <c r="F33" s="9"/>
      <c r="G33" s="9"/>
      <c r="H33" s="9"/>
      <c r="I33" s="9"/>
      <c r="J33" s="9"/>
      <c r="K33" s="9"/>
      <c r="L33" s="9"/>
      <c r="M33" s="9"/>
      <c r="N33" s="9"/>
      <c r="O33" s="9"/>
      <c r="P33" s="9"/>
      <c r="Q33" s="9"/>
      <c r="R33" s="9"/>
      <c r="S33" s="10"/>
    </row>
    <row r="34" spans="1:19" ht="18.600000000000001" thickBot="1" x14ac:dyDescent="0.5">
      <c r="A34" s="10"/>
      <c r="B34" s="9"/>
      <c r="C34" s="31"/>
      <c r="D34" s="9" t="s">
        <v>54</v>
      </c>
      <c r="E34" s="9"/>
      <c r="F34" s="9"/>
      <c r="G34" s="9"/>
      <c r="H34" s="9"/>
      <c r="I34" s="9"/>
      <c r="J34" s="9"/>
      <c r="K34" s="9"/>
      <c r="L34" s="9"/>
      <c r="M34" s="9"/>
      <c r="N34" s="9"/>
      <c r="O34" s="9"/>
      <c r="P34" s="9"/>
      <c r="Q34" s="9"/>
      <c r="R34" s="9"/>
      <c r="S34" s="10"/>
    </row>
    <row r="35" spans="1:19" ht="18.600000000000001" thickBot="1" x14ac:dyDescent="0.5">
      <c r="A35" s="10"/>
      <c r="B35" s="9"/>
      <c r="C35" s="31"/>
      <c r="D35" s="9" t="s">
        <v>61</v>
      </c>
      <c r="E35" s="9"/>
      <c r="F35" s="9"/>
      <c r="G35" s="9"/>
      <c r="H35" s="9"/>
      <c r="I35" s="9"/>
      <c r="J35" s="9"/>
      <c r="K35" s="9"/>
      <c r="L35" s="9"/>
      <c r="M35" s="9"/>
      <c r="N35" s="9"/>
      <c r="O35" s="9"/>
      <c r="P35" s="9"/>
      <c r="Q35" s="9"/>
      <c r="R35" s="9"/>
      <c r="S35" s="10"/>
    </row>
    <row r="36" spans="1:19" ht="18.600000000000001" thickBot="1" x14ac:dyDescent="0.5">
      <c r="A36" s="10"/>
      <c r="B36" s="9"/>
      <c r="C36" s="31"/>
      <c r="D36" s="9" t="s">
        <v>55</v>
      </c>
      <c r="E36" s="9"/>
      <c r="F36" s="9"/>
      <c r="G36" s="9"/>
      <c r="H36" s="9"/>
      <c r="I36" s="9"/>
      <c r="J36" s="9"/>
      <c r="K36" s="9"/>
      <c r="L36" s="9"/>
      <c r="M36" s="9"/>
      <c r="N36" s="9"/>
      <c r="O36" s="9"/>
      <c r="P36" s="9"/>
      <c r="Q36" s="9"/>
      <c r="R36" s="9"/>
      <c r="S36" s="10"/>
    </row>
    <row r="37" spans="1:19" ht="18.600000000000001" thickBot="1" x14ac:dyDescent="0.5">
      <c r="A37" s="10"/>
      <c r="B37" s="9"/>
      <c r="C37" s="31"/>
      <c r="D37" s="9" t="s">
        <v>56</v>
      </c>
      <c r="E37" s="9"/>
      <c r="F37" s="9"/>
      <c r="G37" s="9"/>
      <c r="H37" s="9"/>
      <c r="I37" s="9"/>
      <c r="J37" s="9"/>
      <c r="K37" s="9"/>
      <c r="L37" s="9"/>
      <c r="M37" s="9"/>
      <c r="N37" s="9"/>
      <c r="O37" s="9"/>
      <c r="P37" s="9"/>
      <c r="Q37" s="9"/>
      <c r="R37" s="9"/>
      <c r="S37" s="10"/>
    </row>
    <row r="38" spans="1:19" ht="18.600000000000001" thickBot="1" x14ac:dyDescent="0.5">
      <c r="A38" s="10"/>
      <c r="B38" s="9"/>
      <c r="C38" s="31"/>
      <c r="D38" s="9" t="s">
        <v>57</v>
      </c>
      <c r="E38" s="9"/>
      <c r="F38" s="9"/>
      <c r="G38" s="9"/>
      <c r="H38" s="9"/>
      <c r="I38" s="9"/>
      <c r="J38" s="9"/>
      <c r="K38" s="9"/>
      <c r="L38" s="9"/>
      <c r="M38" s="9"/>
      <c r="N38" s="9"/>
      <c r="O38" s="9"/>
      <c r="P38" s="9"/>
      <c r="Q38" s="9"/>
      <c r="R38" s="9"/>
      <c r="S38" s="10"/>
    </row>
    <row r="39" spans="1:19" ht="18.600000000000001" thickBot="1" x14ac:dyDescent="0.5">
      <c r="A39" s="10"/>
      <c r="B39" s="9"/>
      <c r="C39" s="31"/>
      <c r="D39" s="9" t="s">
        <v>156</v>
      </c>
      <c r="E39" s="9"/>
      <c r="F39" s="9"/>
      <c r="G39" s="9"/>
      <c r="H39" s="9"/>
      <c r="I39" s="9"/>
      <c r="J39" s="9"/>
      <c r="K39" s="9"/>
      <c r="L39" s="9"/>
      <c r="M39" s="9"/>
      <c r="N39" s="9"/>
      <c r="O39" s="41" t="str">
        <f>IF(A32&gt;1,"　直前の職場は、「1」～「8」の"&amp;CHAR(10)&amp;"　中から１つ選択してください。","")</f>
        <v/>
      </c>
      <c r="P39" s="41"/>
      <c r="Q39" s="41"/>
      <c r="R39" s="41"/>
      <c r="S39" s="41"/>
    </row>
    <row r="40" spans="1:19" ht="18.600000000000001" thickBot="1" x14ac:dyDescent="0.5">
      <c r="A40" s="10"/>
      <c r="B40" s="9"/>
      <c r="C40" s="31"/>
      <c r="D40" s="9" t="s">
        <v>58</v>
      </c>
      <c r="E40" s="9"/>
      <c r="F40" s="9"/>
      <c r="G40" s="9"/>
      <c r="H40" s="9"/>
      <c r="I40" s="9"/>
      <c r="J40" s="9"/>
      <c r="K40" s="9"/>
      <c r="L40" s="9"/>
      <c r="M40" s="9"/>
      <c r="N40" s="9"/>
      <c r="O40" s="41"/>
      <c r="P40" s="41"/>
      <c r="Q40" s="41"/>
      <c r="R40" s="41"/>
      <c r="S40" s="41"/>
    </row>
    <row r="41" spans="1:19" ht="18.600000000000001" thickBot="1" x14ac:dyDescent="0.5">
      <c r="A41" s="10"/>
      <c r="B41" s="9"/>
      <c r="C41" s="31"/>
      <c r="D41" s="9" t="s">
        <v>59</v>
      </c>
      <c r="E41" s="9"/>
      <c r="F41" s="9"/>
      <c r="G41" s="9"/>
      <c r="H41" s="9"/>
      <c r="I41" s="9"/>
      <c r="J41" s="9"/>
      <c r="K41" s="9"/>
      <c r="L41" s="9"/>
      <c r="M41" s="9"/>
      <c r="N41" s="9"/>
      <c r="O41" s="41"/>
      <c r="P41" s="41"/>
      <c r="Q41" s="41"/>
      <c r="R41" s="41"/>
      <c r="S41" s="41"/>
    </row>
    <row r="42" spans="1:19" ht="15" customHeight="1" x14ac:dyDescent="0.45">
      <c r="A42" s="10"/>
      <c r="B42" s="9"/>
      <c r="C42" s="10"/>
      <c r="D42" s="9" t="s">
        <v>60</v>
      </c>
      <c r="E42" s="9"/>
      <c r="F42" s="9"/>
      <c r="G42" s="9"/>
      <c r="H42" s="9"/>
      <c r="I42" s="9"/>
      <c r="J42" s="9"/>
      <c r="K42" s="9"/>
      <c r="L42" s="9"/>
      <c r="M42" s="9"/>
      <c r="N42" s="9"/>
      <c r="O42" s="9"/>
      <c r="P42" s="9"/>
      <c r="Q42" s="9"/>
      <c r="R42" s="9"/>
      <c r="S42" s="10"/>
    </row>
    <row r="43" spans="1:19" ht="9" customHeight="1" x14ac:dyDescent="0.45">
      <c r="A43" s="10"/>
      <c r="B43" s="9"/>
      <c r="C43" s="9"/>
      <c r="D43" s="9"/>
      <c r="E43" s="9"/>
      <c r="F43" s="9"/>
      <c r="G43" s="9"/>
      <c r="H43" s="9"/>
      <c r="I43" s="9"/>
      <c r="J43" s="9"/>
      <c r="K43" s="9"/>
      <c r="L43" s="9"/>
      <c r="M43" s="9"/>
      <c r="N43" s="9"/>
      <c r="O43" s="9"/>
      <c r="P43" s="9"/>
      <c r="Q43" s="9"/>
      <c r="R43" s="9"/>
      <c r="S43" s="10"/>
    </row>
    <row r="44" spans="1:19" ht="19.95" customHeight="1" x14ac:dyDescent="0.45">
      <c r="A44" s="10"/>
      <c r="B44" s="11" t="s">
        <v>216</v>
      </c>
      <c r="C44" s="9"/>
      <c r="D44" s="9"/>
      <c r="E44" s="9"/>
      <c r="F44" s="9"/>
      <c r="G44" s="9"/>
      <c r="H44" s="9"/>
      <c r="I44" s="9"/>
      <c r="J44" s="9"/>
      <c r="K44" s="9"/>
      <c r="L44" s="9"/>
      <c r="M44" s="9"/>
      <c r="N44" s="9"/>
      <c r="O44" s="9"/>
      <c r="P44" s="9"/>
      <c r="Q44" s="9"/>
      <c r="R44" s="9"/>
      <c r="S44" s="10"/>
    </row>
    <row r="45" spans="1:19" ht="6" customHeight="1" thickBot="1" x14ac:dyDescent="0.5">
      <c r="A45" s="10"/>
      <c r="B45" s="9"/>
      <c r="C45" s="9"/>
      <c r="D45" s="9"/>
      <c r="E45" s="9"/>
      <c r="F45" s="9"/>
      <c r="G45" s="9"/>
      <c r="H45" s="9"/>
      <c r="I45" s="9"/>
      <c r="J45" s="9"/>
      <c r="K45" s="9"/>
      <c r="L45" s="9"/>
      <c r="M45" s="9"/>
      <c r="N45" s="9"/>
      <c r="O45" s="9"/>
      <c r="P45" s="9"/>
      <c r="Q45" s="9"/>
      <c r="R45" s="9"/>
      <c r="S45" s="10"/>
    </row>
    <row r="46" spans="1:19" ht="18" customHeight="1" thickBot="1" x14ac:dyDescent="0.5">
      <c r="A46" s="10">
        <f>COUNTIF(G46:H47,"○")</f>
        <v>0</v>
      </c>
      <c r="B46" s="10"/>
      <c r="C46" s="61" t="s">
        <v>35</v>
      </c>
      <c r="D46" s="62"/>
      <c r="E46" s="62"/>
      <c r="F46" s="62"/>
      <c r="G46" s="53"/>
      <c r="H46" s="53"/>
      <c r="I46" s="68" t="s">
        <v>145</v>
      </c>
      <c r="J46" s="69"/>
      <c r="K46" s="69"/>
      <c r="L46" s="69"/>
      <c r="M46" s="69"/>
      <c r="N46" s="69"/>
      <c r="O46" s="69"/>
      <c r="P46" s="9"/>
      <c r="Q46" s="9"/>
      <c r="R46" s="9"/>
      <c r="S46" s="9"/>
    </row>
    <row r="47" spans="1:19" ht="18" customHeight="1" thickBot="1" x14ac:dyDescent="0.5">
      <c r="A47" s="10"/>
      <c r="B47" s="10"/>
      <c r="C47" s="65"/>
      <c r="D47" s="66"/>
      <c r="E47" s="66"/>
      <c r="F47" s="66"/>
      <c r="G47" s="53"/>
      <c r="H47" s="53"/>
      <c r="I47" s="68" t="s">
        <v>146</v>
      </c>
      <c r="J47" s="69"/>
      <c r="K47" s="69"/>
      <c r="L47" s="69"/>
      <c r="M47" s="69"/>
      <c r="N47" s="69"/>
      <c r="O47" s="69"/>
      <c r="P47" s="9"/>
      <c r="Q47" s="9"/>
      <c r="R47" s="9"/>
      <c r="S47" s="9"/>
    </row>
    <row r="48" spans="1:19" ht="18.600000000000001" thickBot="1" x14ac:dyDescent="0.5">
      <c r="A48" s="10">
        <f>COUNTIF(G48:H49,"○")</f>
        <v>0</v>
      </c>
      <c r="B48" s="10"/>
      <c r="C48" s="69" t="s">
        <v>36</v>
      </c>
      <c r="D48" s="69"/>
      <c r="E48" s="69"/>
      <c r="F48" s="42"/>
      <c r="G48" s="53"/>
      <c r="H48" s="53"/>
      <c r="I48" s="68" t="s">
        <v>147</v>
      </c>
      <c r="J48" s="69"/>
      <c r="K48" s="69"/>
      <c r="L48" s="69"/>
      <c r="M48" s="69"/>
      <c r="N48" s="69"/>
      <c r="O48" s="69"/>
      <c r="P48" s="9"/>
      <c r="Q48" s="70" t="s">
        <v>64</v>
      </c>
      <c r="R48" s="71"/>
      <c r="S48" s="71"/>
    </row>
    <row r="49" spans="1:20" ht="18" customHeight="1" thickBot="1" x14ac:dyDescent="0.5">
      <c r="A49" s="10"/>
      <c r="B49" s="10"/>
      <c r="C49" s="69"/>
      <c r="D49" s="69"/>
      <c r="E49" s="69"/>
      <c r="F49" s="42"/>
      <c r="G49" s="53"/>
      <c r="H49" s="53"/>
      <c r="I49" s="68" t="s">
        <v>148</v>
      </c>
      <c r="J49" s="69"/>
      <c r="K49" s="69"/>
      <c r="L49" s="69"/>
      <c r="M49" s="69"/>
      <c r="N49" s="69"/>
      <c r="O49" s="69"/>
      <c r="P49" s="9"/>
      <c r="Q49" s="71"/>
      <c r="R49" s="71"/>
      <c r="S49" s="71"/>
    </row>
    <row r="50" spans="1:20" ht="18" customHeight="1" x14ac:dyDescent="0.45">
      <c r="A50" s="10"/>
      <c r="B50" s="10"/>
      <c r="C50" s="10"/>
      <c r="D50" s="10"/>
      <c r="E50" s="10"/>
      <c r="F50" s="10"/>
      <c r="G50" s="10"/>
      <c r="H50" s="10"/>
      <c r="I50" s="10"/>
      <c r="J50" s="10"/>
      <c r="K50" s="10"/>
      <c r="L50" s="10"/>
      <c r="M50" s="10"/>
      <c r="N50" s="10"/>
      <c r="O50" s="10"/>
      <c r="P50" s="10"/>
      <c r="Q50" s="10"/>
      <c r="R50" s="10"/>
      <c r="S50" s="10"/>
    </row>
    <row r="51" spans="1:20" ht="22.2" x14ac:dyDescent="0.45">
      <c r="A51" s="10"/>
      <c r="B51" s="72" t="s">
        <v>4</v>
      </c>
      <c r="C51" s="72"/>
      <c r="D51" s="72"/>
      <c r="E51" s="72"/>
      <c r="F51" s="72"/>
      <c r="G51" s="72"/>
      <c r="H51" s="72"/>
      <c r="I51" s="72"/>
      <c r="J51" s="72"/>
      <c r="K51" s="72"/>
      <c r="L51" s="72"/>
      <c r="M51" s="72"/>
      <c r="N51" s="72"/>
      <c r="O51" s="72"/>
      <c r="P51" s="72"/>
      <c r="Q51" s="72"/>
      <c r="R51" s="72"/>
      <c r="S51" s="72"/>
    </row>
    <row r="52" spans="1:20" ht="9" customHeight="1" x14ac:dyDescent="0.45">
      <c r="A52" s="10"/>
      <c r="B52" s="10"/>
      <c r="C52" s="10"/>
      <c r="D52" s="10"/>
      <c r="E52" s="10"/>
      <c r="F52" s="10"/>
      <c r="G52" s="10"/>
      <c r="H52" s="10"/>
      <c r="I52" s="10"/>
      <c r="J52" s="10"/>
      <c r="K52" s="10"/>
      <c r="L52" s="10"/>
      <c r="M52" s="10"/>
      <c r="N52" s="10"/>
      <c r="O52" s="10"/>
      <c r="P52" s="10"/>
      <c r="Q52" s="10"/>
      <c r="R52" s="10"/>
      <c r="S52" s="10"/>
    </row>
    <row r="53" spans="1:20" ht="18" customHeight="1" x14ac:dyDescent="0.45">
      <c r="A53" s="10"/>
      <c r="B53" s="10"/>
      <c r="C53" s="73" t="s">
        <v>5</v>
      </c>
      <c r="D53" s="73"/>
      <c r="E53" s="73"/>
      <c r="F53" s="73"/>
      <c r="G53" s="73"/>
      <c r="H53" s="73"/>
      <c r="I53" s="73"/>
      <c r="J53" s="73"/>
      <c r="K53" s="73"/>
      <c r="L53" s="73"/>
      <c r="M53" s="73"/>
      <c r="N53" s="73"/>
      <c r="O53" s="73"/>
      <c r="P53" s="73"/>
      <c r="Q53" s="73"/>
      <c r="R53" s="73"/>
      <c r="S53" s="73"/>
    </row>
    <row r="54" spans="1:20" ht="18" customHeight="1" x14ac:dyDescent="0.45">
      <c r="A54" s="10"/>
      <c r="B54" s="10"/>
      <c r="C54" s="73"/>
      <c r="D54" s="73"/>
      <c r="E54" s="73"/>
      <c r="F54" s="73"/>
      <c r="G54" s="73"/>
      <c r="H54" s="73"/>
      <c r="I54" s="73"/>
      <c r="J54" s="73"/>
      <c r="K54" s="73"/>
      <c r="L54" s="73"/>
      <c r="M54" s="73"/>
      <c r="N54" s="73"/>
      <c r="O54" s="73"/>
      <c r="P54" s="73"/>
      <c r="Q54" s="73"/>
      <c r="R54" s="73"/>
      <c r="S54" s="73"/>
      <c r="T54" s="8"/>
    </row>
    <row r="55" spans="1:20" ht="15.6" customHeight="1" x14ac:dyDescent="0.45">
      <c r="A55" s="10"/>
      <c r="B55" s="10"/>
      <c r="C55" s="73"/>
      <c r="D55" s="73"/>
      <c r="E55" s="73"/>
      <c r="F55" s="73"/>
      <c r="G55" s="73"/>
      <c r="H55" s="73"/>
      <c r="I55" s="73"/>
      <c r="J55" s="73"/>
      <c r="K55" s="73"/>
      <c r="L55" s="73"/>
      <c r="M55" s="73"/>
      <c r="N55" s="73"/>
      <c r="O55" s="73"/>
      <c r="P55" s="73"/>
      <c r="Q55" s="73"/>
      <c r="R55" s="73"/>
      <c r="S55" s="73"/>
      <c r="T55" s="8"/>
    </row>
    <row r="56" spans="1:20" ht="9" customHeight="1" x14ac:dyDescent="0.45">
      <c r="A56" s="10"/>
      <c r="B56" s="10"/>
      <c r="C56" s="34"/>
      <c r="D56" s="34"/>
      <c r="E56" s="34"/>
      <c r="F56" s="34"/>
      <c r="G56" s="34"/>
      <c r="H56" s="34"/>
      <c r="I56" s="34"/>
      <c r="J56" s="34"/>
      <c r="K56" s="34"/>
      <c r="L56" s="34"/>
      <c r="M56" s="34"/>
      <c r="N56" s="34"/>
      <c r="O56" s="34"/>
      <c r="P56" s="34"/>
      <c r="Q56" s="34"/>
      <c r="R56" s="34"/>
      <c r="S56" s="34"/>
      <c r="T56" s="8"/>
    </row>
    <row r="57" spans="1:20" ht="15" customHeight="1" x14ac:dyDescent="0.45">
      <c r="A57" s="10"/>
      <c r="B57" s="10"/>
      <c r="C57" s="74" t="s">
        <v>182</v>
      </c>
      <c r="D57" s="74"/>
      <c r="E57" s="74"/>
      <c r="F57" s="74"/>
      <c r="G57" s="74"/>
      <c r="H57" s="74"/>
      <c r="I57" s="74"/>
      <c r="J57" s="74"/>
      <c r="K57" s="74"/>
      <c r="L57" s="74"/>
      <c r="M57" s="74"/>
      <c r="N57" s="74"/>
      <c r="O57" s="74"/>
      <c r="P57" s="74"/>
      <c r="Q57" s="74"/>
      <c r="R57" s="74"/>
      <c r="S57" s="35"/>
      <c r="T57" s="8"/>
    </row>
    <row r="58" spans="1:20" ht="15" customHeight="1" x14ac:dyDescent="0.45">
      <c r="A58" s="10"/>
      <c r="B58" s="10"/>
      <c r="C58" s="74"/>
      <c r="D58" s="74"/>
      <c r="E58" s="74"/>
      <c r="F58" s="74"/>
      <c r="G58" s="74"/>
      <c r="H58" s="74"/>
      <c r="I58" s="74"/>
      <c r="J58" s="74"/>
      <c r="K58" s="74"/>
      <c r="L58" s="74"/>
      <c r="M58" s="74"/>
      <c r="N58" s="74"/>
      <c r="O58" s="74"/>
      <c r="P58" s="74"/>
      <c r="Q58" s="74"/>
      <c r="R58" s="74"/>
      <c r="S58" s="35"/>
      <c r="T58" s="8"/>
    </row>
    <row r="59" spans="1:20" ht="15" customHeight="1" x14ac:dyDescent="0.45">
      <c r="A59" s="10"/>
      <c r="B59" s="10"/>
      <c r="C59" s="74"/>
      <c r="D59" s="74"/>
      <c r="E59" s="74"/>
      <c r="F59" s="74"/>
      <c r="G59" s="74"/>
      <c r="H59" s="74"/>
      <c r="I59" s="74"/>
      <c r="J59" s="74"/>
      <c r="K59" s="74"/>
      <c r="L59" s="74"/>
      <c r="M59" s="74"/>
      <c r="N59" s="74"/>
      <c r="O59" s="74"/>
      <c r="P59" s="74"/>
      <c r="Q59" s="74"/>
      <c r="R59" s="74"/>
      <c r="S59" s="35"/>
      <c r="T59" s="8"/>
    </row>
    <row r="60" spans="1:20" ht="15" customHeight="1" x14ac:dyDescent="0.45">
      <c r="A60" s="10"/>
      <c r="B60" s="10"/>
      <c r="C60" s="74"/>
      <c r="D60" s="74"/>
      <c r="E60" s="74"/>
      <c r="F60" s="74"/>
      <c r="G60" s="74"/>
      <c r="H60" s="74"/>
      <c r="I60" s="74"/>
      <c r="J60" s="74"/>
      <c r="K60" s="74"/>
      <c r="L60" s="74"/>
      <c r="M60" s="74"/>
      <c r="N60" s="74"/>
      <c r="O60" s="74"/>
      <c r="P60" s="74"/>
      <c r="Q60" s="74"/>
      <c r="R60" s="74"/>
      <c r="S60" s="35"/>
      <c r="T60" s="8"/>
    </row>
    <row r="61" spans="1:20" ht="15" customHeight="1" x14ac:dyDescent="0.45">
      <c r="A61" s="10"/>
      <c r="B61" s="10"/>
      <c r="C61" s="74"/>
      <c r="D61" s="74"/>
      <c r="E61" s="74"/>
      <c r="F61" s="74"/>
      <c r="G61" s="74"/>
      <c r="H61" s="74"/>
      <c r="I61" s="74"/>
      <c r="J61" s="74"/>
      <c r="K61" s="74"/>
      <c r="L61" s="74"/>
      <c r="M61" s="74"/>
      <c r="N61" s="74"/>
      <c r="O61" s="74"/>
      <c r="P61" s="74"/>
      <c r="Q61" s="74"/>
      <c r="R61" s="74"/>
      <c r="S61" s="35"/>
      <c r="T61" s="8"/>
    </row>
    <row r="62" spans="1:20" ht="15" customHeight="1" x14ac:dyDescent="0.45">
      <c r="A62" s="10"/>
      <c r="B62" s="10"/>
      <c r="C62" s="74"/>
      <c r="D62" s="74"/>
      <c r="E62" s="74"/>
      <c r="F62" s="74"/>
      <c r="G62" s="74"/>
      <c r="H62" s="74"/>
      <c r="I62" s="74"/>
      <c r="J62" s="74"/>
      <c r="K62" s="74"/>
      <c r="L62" s="74"/>
      <c r="M62" s="74"/>
      <c r="N62" s="74"/>
      <c r="O62" s="74"/>
      <c r="P62" s="74"/>
      <c r="Q62" s="74"/>
      <c r="R62" s="74"/>
      <c r="S62" s="35"/>
      <c r="T62" s="8"/>
    </row>
    <row r="63" spans="1:20" ht="15" customHeight="1" x14ac:dyDescent="0.45">
      <c r="A63" s="10"/>
      <c r="B63" s="10"/>
      <c r="C63" s="74"/>
      <c r="D63" s="74"/>
      <c r="E63" s="74"/>
      <c r="F63" s="74"/>
      <c r="G63" s="74"/>
      <c r="H63" s="74"/>
      <c r="I63" s="74"/>
      <c r="J63" s="74"/>
      <c r="K63" s="74"/>
      <c r="L63" s="74"/>
      <c r="M63" s="74"/>
      <c r="N63" s="74"/>
      <c r="O63" s="74"/>
      <c r="P63" s="74"/>
      <c r="Q63" s="74"/>
      <c r="R63" s="74"/>
      <c r="S63" s="35"/>
      <c r="T63" s="8"/>
    </row>
    <row r="64" spans="1:20" ht="15" customHeight="1" x14ac:dyDescent="0.45">
      <c r="A64" s="10"/>
      <c r="B64" s="10"/>
      <c r="C64" s="74"/>
      <c r="D64" s="74"/>
      <c r="E64" s="74"/>
      <c r="F64" s="74"/>
      <c r="G64" s="74"/>
      <c r="H64" s="74"/>
      <c r="I64" s="74"/>
      <c r="J64" s="74"/>
      <c r="K64" s="74"/>
      <c r="L64" s="74"/>
      <c r="M64" s="74"/>
      <c r="N64" s="74"/>
      <c r="O64" s="74"/>
      <c r="P64" s="74"/>
      <c r="Q64" s="74"/>
      <c r="R64" s="74"/>
      <c r="S64" s="35"/>
      <c r="T64" s="8"/>
    </row>
    <row r="65" spans="1:20" ht="9" customHeight="1" x14ac:dyDescent="0.45">
      <c r="A65" s="10"/>
      <c r="B65" s="10"/>
      <c r="C65" s="35"/>
      <c r="D65" s="35"/>
      <c r="E65" s="35"/>
      <c r="F65" s="35"/>
      <c r="G65" s="35"/>
      <c r="H65" s="35"/>
      <c r="I65" s="35"/>
      <c r="J65" s="35"/>
      <c r="K65" s="35"/>
      <c r="L65" s="35"/>
      <c r="M65" s="35"/>
      <c r="N65" s="35"/>
      <c r="O65" s="35"/>
      <c r="P65" s="35"/>
      <c r="Q65" s="35"/>
      <c r="R65" s="35"/>
      <c r="S65" s="35"/>
      <c r="T65" s="8"/>
    </row>
    <row r="66" spans="1:20" ht="18" customHeight="1" x14ac:dyDescent="0.45">
      <c r="A66" s="10"/>
      <c r="B66" s="10" t="s">
        <v>221</v>
      </c>
      <c r="C66" s="10"/>
      <c r="D66" s="10"/>
      <c r="E66" s="10"/>
      <c r="F66" s="10"/>
      <c r="G66" s="10"/>
      <c r="H66" s="10"/>
      <c r="I66" s="10"/>
      <c r="J66" s="10"/>
      <c r="K66" s="10"/>
      <c r="L66" s="10"/>
      <c r="M66" s="10"/>
      <c r="N66" s="10"/>
      <c r="O66" s="10"/>
      <c r="P66" s="10"/>
      <c r="Q66" s="10"/>
      <c r="R66" s="10"/>
      <c r="S66" s="10"/>
      <c r="T66" s="8"/>
    </row>
    <row r="67" spans="1:20" ht="6" customHeight="1" x14ac:dyDescent="0.45">
      <c r="A67" s="10"/>
      <c r="B67" s="10"/>
      <c r="C67" s="10"/>
      <c r="D67" s="10"/>
      <c r="E67" s="10"/>
      <c r="F67" s="10"/>
      <c r="G67" s="10"/>
      <c r="H67" s="10"/>
      <c r="I67" s="10"/>
      <c r="J67" s="10"/>
      <c r="K67" s="10"/>
      <c r="L67" s="10"/>
      <c r="M67" s="10"/>
      <c r="N67" s="10"/>
      <c r="O67" s="10"/>
      <c r="P67" s="10"/>
      <c r="Q67" s="10"/>
      <c r="R67" s="10"/>
      <c r="S67" s="10"/>
      <c r="T67" s="8"/>
    </row>
    <row r="68" spans="1:20" x14ac:dyDescent="0.45">
      <c r="A68" s="10"/>
      <c r="B68" s="10"/>
      <c r="C68" s="75" t="s">
        <v>6</v>
      </c>
      <c r="D68" s="76"/>
      <c r="E68" s="75" t="s">
        <v>16</v>
      </c>
      <c r="F68" s="79"/>
      <c r="G68" s="76"/>
      <c r="H68" s="81" t="s">
        <v>17</v>
      </c>
      <c r="I68" s="82"/>
      <c r="J68" s="82"/>
      <c r="K68" s="82"/>
      <c r="L68" s="82"/>
      <c r="M68" s="82"/>
      <c r="N68" s="82"/>
      <c r="O68" s="82"/>
      <c r="P68" s="82"/>
      <c r="Q68" s="82"/>
      <c r="R68" s="82"/>
      <c r="S68" s="83"/>
      <c r="T68" s="8"/>
    </row>
    <row r="69" spans="1:20" ht="18" customHeight="1" x14ac:dyDescent="0.45">
      <c r="A69" s="10"/>
      <c r="B69" s="10"/>
      <c r="C69" s="77"/>
      <c r="D69" s="78"/>
      <c r="E69" s="77"/>
      <c r="F69" s="80"/>
      <c r="G69" s="78"/>
      <c r="H69" s="75" t="s">
        <v>18</v>
      </c>
      <c r="I69" s="79"/>
      <c r="J69" s="76"/>
      <c r="K69" s="81" t="s">
        <v>19</v>
      </c>
      <c r="L69" s="82"/>
      <c r="M69" s="83"/>
      <c r="N69" s="81" t="s">
        <v>20</v>
      </c>
      <c r="O69" s="82"/>
      <c r="P69" s="83"/>
      <c r="Q69" s="84" t="s">
        <v>21</v>
      </c>
      <c r="R69" s="85"/>
      <c r="S69" s="86"/>
      <c r="T69" s="8"/>
    </row>
    <row r="70" spans="1:20" ht="18.600000000000001" thickBot="1" x14ac:dyDescent="0.5">
      <c r="A70" s="10"/>
      <c r="B70" s="10"/>
      <c r="C70" s="81" t="s">
        <v>7</v>
      </c>
      <c r="D70" s="83"/>
      <c r="E70" s="75">
        <v>60</v>
      </c>
      <c r="F70" s="76"/>
      <c r="G70" s="36" t="s">
        <v>22</v>
      </c>
      <c r="H70" s="75">
        <v>20</v>
      </c>
      <c r="I70" s="76" t="s">
        <v>22</v>
      </c>
      <c r="J70" s="36" t="s">
        <v>22</v>
      </c>
      <c r="K70" s="75">
        <v>20</v>
      </c>
      <c r="L70" s="76">
        <v>45</v>
      </c>
      <c r="M70" s="36" t="s">
        <v>22</v>
      </c>
      <c r="N70" s="75">
        <v>20</v>
      </c>
      <c r="O70" s="76"/>
      <c r="P70" s="36" t="s">
        <v>22</v>
      </c>
      <c r="Q70" s="75">
        <v>20</v>
      </c>
      <c r="R70" s="76"/>
      <c r="S70" s="36" t="s">
        <v>22</v>
      </c>
      <c r="T70" s="8"/>
    </row>
    <row r="71" spans="1:20" ht="18.600000000000001" thickBot="1" x14ac:dyDescent="0.5">
      <c r="A71" s="10"/>
      <c r="B71" s="10"/>
      <c r="C71" s="81" t="s">
        <v>8</v>
      </c>
      <c r="D71" s="82"/>
      <c r="E71" s="53"/>
      <c r="F71" s="53"/>
      <c r="G71" s="37" t="s">
        <v>22</v>
      </c>
      <c r="H71" s="53"/>
      <c r="I71" s="53"/>
      <c r="J71" s="37" t="s">
        <v>22</v>
      </c>
      <c r="K71" s="53"/>
      <c r="L71" s="53"/>
      <c r="M71" s="37" t="s">
        <v>22</v>
      </c>
      <c r="N71" s="53"/>
      <c r="O71" s="53"/>
      <c r="P71" s="37" t="s">
        <v>22</v>
      </c>
      <c r="Q71" s="53"/>
      <c r="R71" s="53"/>
      <c r="S71" s="38" t="s">
        <v>22</v>
      </c>
      <c r="T71" s="8"/>
    </row>
    <row r="72" spans="1:20" ht="18.600000000000001" thickBot="1" x14ac:dyDescent="0.5">
      <c r="C72" s="87" t="s">
        <v>9</v>
      </c>
      <c r="D72" s="88"/>
      <c r="E72" s="89"/>
      <c r="F72" s="89"/>
      <c r="G72" s="26" t="s">
        <v>22</v>
      </c>
      <c r="H72" s="89"/>
      <c r="I72" s="89"/>
      <c r="J72" s="26" t="s">
        <v>22</v>
      </c>
      <c r="K72" s="89"/>
      <c r="L72" s="89"/>
      <c r="M72" s="26" t="s">
        <v>22</v>
      </c>
      <c r="N72" s="89"/>
      <c r="O72" s="89"/>
      <c r="P72" s="26" t="s">
        <v>22</v>
      </c>
      <c r="Q72" s="89"/>
      <c r="R72" s="89"/>
      <c r="S72" s="27" t="s">
        <v>22</v>
      </c>
    </row>
    <row r="73" spans="1:20" ht="18.600000000000001" thickBot="1" x14ac:dyDescent="0.5">
      <c r="C73" s="87" t="s">
        <v>10</v>
      </c>
      <c r="D73" s="88"/>
      <c r="E73" s="89"/>
      <c r="F73" s="89"/>
      <c r="G73" s="26" t="s">
        <v>22</v>
      </c>
      <c r="H73" s="89"/>
      <c r="I73" s="89"/>
      <c r="J73" s="26" t="s">
        <v>22</v>
      </c>
      <c r="K73" s="89"/>
      <c r="L73" s="89"/>
      <c r="M73" s="26" t="s">
        <v>22</v>
      </c>
      <c r="N73" s="89"/>
      <c r="O73" s="89"/>
      <c r="P73" s="26" t="s">
        <v>22</v>
      </c>
      <c r="Q73" s="89"/>
      <c r="R73" s="89"/>
      <c r="S73" s="27" t="s">
        <v>22</v>
      </c>
    </row>
    <row r="74" spans="1:20" ht="18.600000000000001" thickBot="1" x14ac:dyDescent="0.5">
      <c r="C74" s="87" t="s">
        <v>11</v>
      </c>
      <c r="D74" s="88"/>
      <c r="E74" s="89"/>
      <c r="F74" s="89"/>
      <c r="G74" s="26" t="s">
        <v>22</v>
      </c>
      <c r="H74" s="89"/>
      <c r="I74" s="89"/>
      <c r="J74" s="26" t="s">
        <v>22</v>
      </c>
      <c r="K74" s="89"/>
      <c r="L74" s="89"/>
      <c r="M74" s="26" t="s">
        <v>22</v>
      </c>
      <c r="N74" s="89"/>
      <c r="O74" s="89"/>
      <c r="P74" s="26" t="s">
        <v>22</v>
      </c>
      <c r="Q74" s="89"/>
      <c r="R74" s="89"/>
      <c r="S74" s="27" t="s">
        <v>22</v>
      </c>
    </row>
    <row r="75" spans="1:20" ht="18.600000000000001" thickBot="1" x14ac:dyDescent="0.5">
      <c r="C75" s="87" t="s">
        <v>12</v>
      </c>
      <c r="D75" s="88"/>
      <c r="E75" s="89"/>
      <c r="F75" s="89"/>
      <c r="G75" s="26" t="s">
        <v>22</v>
      </c>
      <c r="H75" s="89"/>
      <c r="I75" s="89"/>
      <c r="J75" s="26" t="s">
        <v>22</v>
      </c>
      <c r="K75" s="89"/>
      <c r="L75" s="89"/>
      <c r="M75" s="26" t="s">
        <v>22</v>
      </c>
      <c r="N75" s="89"/>
      <c r="O75" s="89"/>
      <c r="P75" s="26" t="s">
        <v>22</v>
      </c>
      <c r="Q75" s="89"/>
      <c r="R75" s="89"/>
      <c r="S75" s="27" t="s">
        <v>22</v>
      </c>
    </row>
    <row r="76" spans="1:20" ht="18" customHeight="1" thickBot="1" x14ac:dyDescent="0.5">
      <c r="C76" s="87" t="s">
        <v>13</v>
      </c>
      <c r="D76" s="88"/>
      <c r="E76" s="89"/>
      <c r="F76" s="89"/>
      <c r="G76" s="26" t="s">
        <v>22</v>
      </c>
      <c r="H76" s="89"/>
      <c r="I76" s="89"/>
      <c r="J76" s="26" t="s">
        <v>22</v>
      </c>
      <c r="K76" s="89"/>
      <c r="L76" s="89"/>
      <c r="M76" s="26" t="s">
        <v>22</v>
      </c>
      <c r="N76" s="89"/>
      <c r="O76" s="89"/>
      <c r="P76" s="26" t="s">
        <v>22</v>
      </c>
      <c r="Q76" s="89"/>
      <c r="R76" s="89"/>
      <c r="S76" s="27" t="s">
        <v>22</v>
      </c>
    </row>
    <row r="77" spans="1:20" ht="18" customHeight="1" thickBot="1" x14ac:dyDescent="0.5">
      <c r="C77" s="87" t="s">
        <v>14</v>
      </c>
      <c r="D77" s="88"/>
      <c r="E77" s="89"/>
      <c r="F77" s="89"/>
      <c r="G77" s="26" t="s">
        <v>22</v>
      </c>
      <c r="H77" s="89"/>
      <c r="I77" s="89"/>
      <c r="J77" s="26" t="s">
        <v>22</v>
      </c>
      <c r="K77" s="89"/>
      <c r="L77" s="89"/>
      <c r="M77" s="26" t="s">
        <v>22</v>
      </c>
      <c r="N77" s="89"/>
      <c r="O77" s="89"/>
      <c r="P77" s="26" t="s">
        <v>22</v>
      </c>
      <c r="Q77" s="89"/>
      <c r="R77" s="89"/>
      <c r="S77" s="27" t="s">
        <v>22</v>
      </c>
    </row>
    <row r="78" spans="1:20" ht="18" customHeight="1" thickBot="1" x14ac:dyDescent="0.5">
      <c r="C78" s="15" t="s">
        <v>15</v>
      </c>
      <c r="D78" s="12"/>
      <c r="E78" s="90">
        <f>SUM(E71:F77)</f>
        <v>0</v>
      </c>
      <c r="F78" s="90">
        <f>SUM(F71:F77)</f>
        <v>0</v>
      </c>
      <c r="G78" s="26" t="s">
        <v>22</v>
      </c>
      <c r="H78" s="90">
        <f>SUM(H71:I77)</f>
        <v>0</v>
      </c>
      <c r="I78" s="90">
        <f>SUM(I71:I77)</f>
        <v>0</v>
      </c>
      <c r="J78" s="26" t="s">
        <v>22</v>
      </c>
      <c r="K78" s="90">
        <f>SUM(K71:L77)</f>
        <v>0</v>
      </c>
      <c r="L78" s="90">
        <f>SUM(L71:L77)</f>
        <v>0</v>
      </c>
      <c r="M78" s="26" t="s">
        <v>22</v>
      </c>
      <c r="N78" s="90">
        <f>SUM(N71:O77)</f>
        <v>0</v>
      </c>
      <c r="O78" s="90"/>
      <c r="P78" s="26" t="s">
        <v>22</v>
      </c>
      <c r="Q78" s="90">
        <f>SUM(Q71:R77)</f>
        <v>0</v>
      </c>
      <c r="R78" s="90"/>
      <c r="S78" s="27" t="s">
        <v>22</v>
      </c>
    </row>
    <row r="79" spans="1:20" ht="9" customHeight="1" x14ac:dyDescent="0.45"/>
    <row r="80" spans="1:20" ht="18" customHeight="1" x14ac:dyDescent="0.45">
      <c r="B80" s="14" t="s">
        <v>65</v>
      </c>
    </row>
    <row r="81" spans="2:20" ht="6" customHeight="1" x14ac:dyDescent="0.45"/>
    <row r="82" spans="2:20" ht="18" customHeight="1" x14ac:dyDescent="0.45">
      <c r="C82" s="91" t="s">
        <v>6</v>
      </c>
      <c r="D82" s="92"/>
      <c r="E82" s="91" t="s">
        <v>16</v>
      </c>
      <c r="F82" s="95"/>
      <c r="G82" s="92"/>
      <c r="H82" s="87" t="s">
        <v>17</v>
      </c>
      <c r="I82" s="88"/>
      <c r="J82" s="88"/>
      <c r="K82" s="88"/>
      <c r="L82" s="88"/>
      <c r="M82" s="88"/>
      <c r="N82" s="88"/>
      <c r="O82" s="88"/>
      <c r="P82" s="88"/>
      <c r="Q82" s="88"/>
      <c r="R82" s="88"/>
      <c r="S82" s="97"/>
    </row>
    <row r="83" spans="2:20" ht="18" customHeight="1" x14ac:dyDescent="0.45">
      <c r="C83" s="93"/>
      <c r="D83" s="94"/>
      <c r="E83" s="93"/>
      <c r="F83" s="96"/>
      <c r="G83" s="94"/>
      <c r="H83" s="91" t="s">
        <v>18</v>
      </c>
      <c r="I83" s="95"/>
      <c r="J83" s="92"/>
      <c r="K83" s="87" t="s">
        <v>19</v>
      </c>
      <c r="L83" s="88"/>
      <c r="M83" s="97"/>
      <c r="N83" s="81" t="s">
        <v>20</v>
      </c>
      <c r="O83" s="82"/>
      <c r="P83" s="83"/>
      <c r="Q83" s="98" t="s">
        <v>21</v>
      </c>
      <c r="R83" s="99"/>
      <c r="S83" s="100"/>
    </row>
    <row r="84" spans="2:20" ht="18" customHeight="1" thickBot="1" x14ac:dyDescent="0.5">
      <c r="C84" s="87" t="s">
        <v>7</v>
      </c>
      <c r="D84" s="97"/>
      <c r="E84" s="91">
        <v>30</v>
      </c>
      <c r="F84" s="92"/>
      <c r="G84" s="15" t="s">
        <v>22</v>
      </c>
      <c r="H84" s="91">
        <v>0</v>
      </c>
      <c r="I84" s="92" t="s">
        <v>22</v>
      </c>
      <c r="J84" s="15" t="s">
        <v>22</v>
      </c>
      <c r="K84" s="91">
        <v>0</v>
      </c>
      <c r="L84" s="92">
        <v>45</v>
      </c>
      <c r="M84" s="15" t="s">
        <v>22</v>
      </c>
      <c r="N84" s="91">
        <v>20</v>
      </c>
      <c r="O84" s="92"/>
      <c r="P84" s="15" t="s">
        <v>22</v>
      </c>
      <c r="Q84" s="91">
        <v>20</v>
      </c>
      <c r="R84" s="92"/>
      <c r="S84" s="15" t="s">
        <v>22</v>
      </c>
    </row>
    <row r="85" spans="2:20" ht="18" customHeight="1" thickBot="1" x14ac:dyDescent="0.5">
      <c r="C85" s="87" t="s">
        <v>8</v>
      </c>
      <c r="D85" s="88"/>
      <c r="E85" s="89"/>
      <c r="F85" s="89"/>
      <c r="G85" s="26" t="s">
        <v>22</v>
      </c>
      <c r="H85" s="89"/>
      <c r="I85" s="89"/>
      <c r="J85" s="26" t="s">
        <v>22</v>
      </c>
      <c r="K85" s="89"/>
      <c r="L85" s="89"/>
      <c r="M85" s="26" t="s">
        <v>22</v>
      </c>
      <c r="N85" s="89"/>
      <c r="O85" s="89"/>
      <c r="P85" s="26" t="s">
        <v>22</v>
      </c>
      <c r="Q85" s="89"/>
      <c r="R85" s="89"/>
      <c r="S85" s="27" t="s">
        <v>22</v>
      </c>
    </row>
    <row r="86" spans="2:20" ht="18" customHeight="1" thickBot="1" x14ac:dyDescent="0.5">
      <c r="C86" s="87" t="s">
        <v>9</v>
      </c>
      <c r="D86" s="88"/>
      <c r="E86" s="89"/>
      <c r="F86" s="89"/>
      <c r="G86" s="26" t="s">
        <v>22</v>
      </c>
      <c r="H86" s="89"/>
      <c r="I86" s="89"/>
      <c r="J86" s="26" t="s">
        <v>22</v>
      </c>
      <c r="K86" s="89"/>
      <c r="L86" s="89"/>
      <c r="M86" s="26" t="s">
        <v>22</v>
      </c>
      <c r="N86" s="89"/>
      <c r="O86" s="89"/>
      <c r="P86" s="26" t="s">
        <v>22</v>
      </c>
      <c r="Q86" s="89"/>
      <c r="R86" s="89"/>
      <c r="S86" s="27" t="s">
        <v>22</v>
      </c>
    </row>
    <row r="87" spans="2:20" ht="18" customHeight="1" thickBot="1" x14ac:dyDescent="0.5">
      <c r="C87" s="87" t="s">
        <v>10</v>
      </c>
      <c r="D87" s="88"/>
      <c r="E87" s="89"/>
      <c r="F87" s="89"/>
      <c r="G87" s="26" t="s">
        <v>22</v>
      </c>
      <c r="H87" s="89"/>
      <c r="I87" s="89"/>
      <c r="J87" s="26" t="s">
        <v>22</v>
      </c>
      <c r="K87" s="89"/>
      <c r="L87" s="89"/>
      <c r="M87" s="26" t="s">
        <v>22</v>
      </c>
      <c r="N87" s="89"/>
      <c r="O87" s="89"/>
      <c r="P87" s="26" t="s">
        <v>22</v>
      </c>
      <c r="Q87" s="89"/>
      <c r="R87" s="89"/>
      <c r="S87" s="27" t="s">
        <v>22</v>
      </c>
    </row>
    <row r="88" spans="2:20" ht="18" customHeight="1" thickBot="1" x14ac:dyDescent="0.5">
      <c r="C88" s="87" t="s">
        <v>11</v>
      </c>
      <c r="D88" s="88"/>
      <c r="E88" s="89"/>
      <c r="F88" s="89"/>
      <c r="G88" s="26" t="s">
        <v>22</v>
      </c>
      <c r="H88" s="89"/>
      <c r="I88" s="89"/>
      <c r="J88" s="26" t="s">
        <v>22</v>
      </c>
      <c r="K88" s="89"/>
      <c r="L88" s="89"/>
      <c r="M88" s="26" t="s">
        <v>22</v>
      </c>
      <c r="N88" s="89"/>
      <c r="O88" s="89"/>
      <c r="P88" s="26" t="s">
        <v>22</v>
      </c>
      <c r="Q88" s="89"/>
      <c r="R88" s="89"/>
      <c r="S88" s="27" t="s">
        <v>22</v>
      </c>
    </row>
    <row r="89" spans="2:20" ht="18" customHeight="1" thickBot="1" x14ac:dyDescent="0.5">
      <c r="C89" s="87" t="s">
        <v>12</v>
      </c>
      <c r="D89" s="88"/>
      <c r="E89" s="89"/>
      <c r="F89" s="89"/>
      <c r="G89" s="26" t="s">
        <v>22</v>
      </c>
      <c r="H89" s="89"/>
      <c r="I89" s="89"/>
      <c r="J89" s="26" t="s">
        <v>22</v>
      </c>
      <c r="K89" s="89"/>
      <c r="L89" s="89"/>
      <c r="M89" s="26" t="s">
        <v>22</v>
      </c>
      <c r="N89" s="89"/>
      <c r="O89" s="89"/>
      <c r="P89" s="26" t="s">
        <v>22</v>
      </c>
      <c r="Q89" s="89"/>
      <c r="R89" s="89"/>
      <c r="S89" s="27" t="s">
        <v>22</v>
      </c>
    </row>
    <row r="90" spans="2:20" ht="18" customHeight="1" thickBot="1" x14ac:dyDescent="0.5">
      <c r="C90" s="87" t="s">
        <v>13</v>
      </c>
      <c r="D90" s="88"/>
      <c r="E90" s="89"/>
      <c r="F90" s="89"/>
      <c r="G90" s="26" t="s">
        <v>22</v>
      </c>
      <c r="H90" s="89"/>
      <c r="I90" s="89"/>
      <c r="J90" s="26" t="s">
        <v>22</v>
      </c>
      <c r="K90" s="89"/>
      <c r="L90" s="89"/>
      <c r="M90" s="26" t="s">
        <v>22</v>
      </c>
      <c r="N90" s="89"/>
      <c r="O90" s="89"/>
      <c r="P90" s="26" t="s">
        <v>22</v>
      </c>
      <c r="Q90" s="89"/>
      <c r="R90" s="89"/>
      <c r="S90" s="27" t="s">
        <v>22</v>
      </c>
    </row>
    <row r="91" spans="2:20" ht="18" customHeight="1" thickBot="1" x14ac:dyDescent="0.5">
      <c r="C91" s="87" t="s">
        <v>14</v>
      </c>
      <c r="D91" s="88"/>
      <c r="E91" s="89"/>
      <c r="F91" s="89"/>
      <c r="G91" s="26" t="s">
        <v>22</v>
      </c>
      <c r="H91" s="89"/>
      <c r="I91" s="89"/>
      <c r="J91" s="26" t="s">
        <v>22</v>
      </c>
      <c r="K91" s="89"/>
      <c r="L91" s="89"/>
      <c r="M91" s="26" t="s">
        <v>22</v>
      </c>
      <c r="N91" s="89"/>
      <c r="O91" s="89"/>
      <c r="P91" s="26" t="s">
        <v>22</v>
      </c>
      <c r="Q91" s="89"/>
      <c r="R91" s="89"/>
      <c r="S91" s="27" t="s">
        <v>22</v>
      </c>
    </row>
    <row r="92" spans="2:20" ht="18" customHeight="1" thickBot="1" x14ac:dyDescent="0.5">
      <c r="C92" s="15" t="s">
        <v>15</v>
      </c>
      <c r="D92" s="12"/>
      <c r="E92" s="90">
        <f>SUM(E85:F91)</f>
        <v>0</v>
      </c>
      <c r="F92" s="90">
        <f>SUM(F85:F91)</f>
        <v>0</v>
      </c>
      <c r="G92" s="26" t="s">
        <v>22</v>
      </c>
      <c r="H92" s="90">
        <f>SUM(H85:I91)</f>
        <v>0</v>
      </c>
      <c r="I92" s="90">
        <f>SUM(I85:I91)</f>
        <v>0</v>
      </c>
      <c r="J92" s="26" t="s">
        <v>22</v>
      </c>
      <c r="K92" s="90">
        <f>SUM(K85:L91)</f>
        <v>0</v>
      </c>
      <c r="L92" s="90">
        <f>SUM(L85:L91)</f>
        <v>0</v>
      </c>
      <c r="M92" s="26" t="s">
        <v>22</v>
      </c>
      <c r="N92" s="90">
        <f>SUM(N85:O91)</f>
        <v>0</v>
      </c>
      <c r="O92" s="90">
        <f>SUM(O85:O91)</f>
        <v>0</v>
      </c>
      <c r="P92" s="26" t="s">
        <v>22</v>
      </c>
      <c r="Q92" s="90">
        <f>SUM(Q85:R91)</f>
        <v>0</v>
      </c>
      <c r="R92" s="90"/>
      <c r="S92" s="27" t="s">
        <v>22</v>
      </c>
    </row>
    <row r="93" spans="2:20" ht="9" customHeight="1" x14ac:dyDescent="0.45"/>
    <row r="94" spans="2:20" ht="18" customHeight="1" x14ac:dyDescent="0.45">
      <c r="B94" s="102" t="s">
        <v>23</v>
      </c>
      <c r="C94" s="102"/>
      <c r="D94" s="102"/>
      <c r="E94" s="102"/>
      <c r="F94" s="102"/>
      <c r="G94" s="102"/>
      <c r="H94" s="102"/>
      <c r="I94" s="102"/>
      <c r="J94" s="102"/>
      <c r="K94" s="102"/>
      <c r="L94" s="102"/>
      <c r="M94" s="102"/>
      <c r="N94" s="16"/>
      <c r="O94" s="13"/>
      <c r="P94" s="13"/>
      <c r="Q94" s="103" t="s">
        <v>25</v>
      </c>
      <c r="R94" s="103"/>
      <c r="S94" s="103"/>
    </row>
    <row r="95" spans="2:20" ht="18" customHeight="1" x14ac:dyDescent="0.45">
      <c r="B95" s="102"/>
      <c r="C95" s="102"/>
      <c r="D95" s="102"/>
      <c r="E95" s="102"/>
      <c r="F95" s="102"/>
      <c r="G95" s="102"/>
      <c r="H95" s="102"/>
      <c r="I95" s="102"/>
      <c r="J95" s="102"/>
      <c r="K95" s="102"/>
      <c r="L95" s="102"/>
      <c r="M95" s="102"/>
      <c r="N95" s="16"/>
      <c r="O95" s="13"/>
      <c r="P95" s="13"/>
      <c r="Q95" s="104" t="str">
        <f>IF(SUM(E78+H78+K78+N78+Q78+E92+H92+K92+N92+Q92)/60&lt;&gt;0,SUM(E78+H78+K78+N78+Q78+E92+H92+K92+N92+Q92)/60,"")</f>
        <v/>
      </c>
      <c r="R95" s="104"/>
      <c r="S95" s="103" t="s">
        <v>27</v>
      </c>
      <c r="T95" s="103"/>
    </row>
    <row r="96" spans="2:20" ht="18" customHeight="1" x14ac:dyDescent="0.45">
      <c r="B96" s="16"/>
      <c r="C96" s="16"/>
      <c r="D96" s="16"/>
      <c r="E96" s="16"/>
      <c r="F96" s="16"/>
      <c r="G96" s="16"/>
      <c r="H96" s="16"/>
      <c r="I96" s="16"/>
      <c r="J96" s="16"/>
      <c r="K96" s="16"/>
      <c r="L96" s="16"/>
      <c r="M96" s="16"/>
      <c r="N96" s="101" t="str">
        <f>IF($K$28&lt;$Q$95, "合計時間が表の1週間の勤務時間★よりも小さくなるようにしてください","")</f>
        <v/>
      </c>
      <c r="O96" s="101"/>
      <c r="P96" s="101"/>
      <c r="Q96" s="101"/>
      <c r="R96" s="101"/>
      <c r="S96" s="101"/>
      <c r="T96" s="101"/>
    </row>
    <row r="97" spans="14:20" ht="18" customHeight="1" x14ac:dyDescent="0.45">
      <c r="N97" s="101"/>
      <c r="O97" s="101"/>
      <c r="P97" s="101"/>
      <c r="Q97" s="101"/>
      <c r="R97" s="101"/>
      <c r="S97" s="101"/>
      <c r="T97" s="101"/>
    </row>
    <row r="98" spans="14:20" ht="18" customHeight="1" x14ac:dyDescent="0.45"/>
    <row r="99" spans="14:20" customFormat="1" ht="18" customHeight="1" x14ac:dyDescent="0.45"/>
    <row r="100" spans="14:20" customFormat="1" ht="18" customHeight="1" x14ac:dyDescent="0.45"/>
    <row r="101" spans="14:20" customFormat="1" ht="18" customHeight="1" x14ac:dyDescent="0.45"/>
    <row r="102" spans="14:20" customFormat="1" x14ac:dyDescent="0.45"/>
    <row r="103" spans="14:20" customFormat="1" x14ac:dyDescent="0.45"/>
    <row r="104" spans="14:20" customFormat="1" x14ac:dyDescent="0.45"/>
    <row r="105" spans="14:20" customFormat="1" x14ac:dyDescent="0.45"/>
    <row r="106" spans="14:20" customFormat="1" x14ac:dyDescent="0.45"/>
    <row r="107" spans="14:20" customFormat="1" x14ac:dyDescent="0.45"/>
    <row r="108" spans="14:20" customFormat="1" x14ac:dyDescent="0.45"/>
    <row r="109" spans="14:20" customFormat="1" x14ac:dyDescent="0.45"/>
    <row r="110" spans="14:20" customFormat="1" x14ac:dyDescent="0.45"/>
    <row r="111" spans="14:20" customFormat="1" x14ac:dyDescent="0.45"/>
    <row r="112" spans="14:20" customFormat="1" x14ac:dyDescent="0.45"/>
    <row r="113" customFormat="1" x14ac:dyDescent="0.45"/>
    <row r="114" customFormat="1" x14ac:dyDescent="0.45"/>
    <row r="115" customFormat="1" x14ac:dyDescent="0.45"/>
    <row r="116" customFormat="1" x14ac:dyDescent="0.45"/>
    <row r="117" customFormat="1" ht="12" customHeight="1" x14ac:dyDescent="0.45"/>
    <row r="118" customFormat="1" x14ac:dyDescent="0.45"/>
    <row r="119" customFormat="1" ht="24" customHeight="1" x14ac:dyDescent="0.45"/>
    <row r="120" customFormat="1" ht="24" customHeight="1" x14ac:dyDescent="0.45"/>
    <row r="121" customFormat="1" ht="24" customHeight="1" x14ac:dyDescent="0.45"/>
    <row r="122" customFormat="1" ht="33.6" customHeight="1" x14ac:dyDescent="0.45"/>
    <row r="123" customFormat="1" ht="24" customHeight="1" x14ac:dyDescent="0.45"/>
    <row r="124" customFormat="1" ht="24" customHeight="1" x14ac:dyDescent="0.45"/>
    <row r="125" customFormat="1" ht="24" customHeight="1" x14ac:dyDescent="0.45"/>
    <row r="126" customFormat="1" ht="24" customHeight="1" x14ac:dyDescent="0.45"/>
    <row r="127" customFormat="1" ht="24" customHeight="1" x14ac:dyDescent="0.45"/>
    <row r="128" customFormat="1" ht="24" customHeight="1" x14ac:dyDescent="0.45"/>
    <row r="129" customFormat="1" ht="24" customHeight="1" x14ac:dyDescent="0.45"/>
    <row r="130" customFormat="1" ht="24" customHeight="1" x14ac:dyDescent="0.45"/>
    <row r="131" customFormat="1" ht="24" customHeight="1" x14ac:dyDescent="0.45"/>
    <row r="132" customFormat="1" ht="24" customHeight="1" x14ac:dyDescent="0.45"/>
    <row r="133" customFormat="1" ht="24" customHeight="1" x14ac:dyDescent="0.45"/>
    <row r="134" customFormat="1" x14ac:dyDescent="0.45"/>
    <row r="135" customFormat="1" x14ac:dyDescent="0.45"/>
    <row r="136" customFormat="1" x14ac:dyDescent="0.45"/>
    <row r="137" customFormat="1" x14ac:dyDescent="0.45"/>
    <row r="138" customFormat="1" x14ac:dyDescent="0.45"/>
    <row r="139" customFormat="1" x14ac:dyDescent="0.45"/>
    <row r="140" customFormat="1" x14ac:dyDescent="0.45"/>
    <row r="141" customFormat="1" x14ac:dyDescent="0.45"/>
    <row r="142" customFormat="1" x14ac:dyDescent="0.45"/>
    <row r="143" customFormat="1" x14ac:dyDescent="0.45"/>
    <row r="144" customFormat="1" x14ac:dyDescent="0.45"/>
    <row r="145" customFormat="1" ht="38.4" customHeight="1" x14ac:dyDescent="0.45"/>
    <row r="146" customFormat="1" x14ac:dyDescent="0.45"/>
  </sheetData>
  <sheetProtection sheet="1" formatCells="0" formatRows="0"/>
  <mergeCells count="165">
    <mergeCell ref="N96:T97"/>
    <mergeCell ref="E92:F92"/>
    <mergeCell ref="H92:I92"/>
    <mergeCell ref="K92:L92"/>
    <mergeCell ref="N92:O92"/>
    <mergeCell ref="Q92:R92"/>
    <mergeCell ref="B94:M95"/>
    <mergeCell ref="Q94:S94"/>
    <mergeCell ref="Q95:R95"/>
    <mergeCell ref="S95:T95"/>
    <mergeCell ref="C91:D91"/>
    <mergeCell ref="E91:F91"/>
    <mergeCell ref="H91:I91"/>
    <mergeCell ref="K91:L91"/>
    <mergeCell ref="N91:O91"/>
    <mergeCell ref="Q91:R91"/>
    <mergeCell ref="C90:D90"/>
    <mergeCell ref="E90:F90"/>
    <mergeCell ref="H90:I90"/>
    <mergeCell ref="K90:L90"/>
    <mergeCell ref="N90:O90"/>
    <mergeCell ref="Q90:R90"/>
    <mergeCell ref="C89:D89"/>
    <mergeCell ref="E89:F89"/>
    <mergeCell ref="H89:I89"/>
    <mergeCell ref="K89:L89"/>
    <mergeCell ref="N89:O89"/>
    <mergeCell ref="Q89:R89"/>
    <mergeCell ref="C88:D88"/>
    <mergeCell ref="E88:F88"/>
    <mergeCell ref="H88:I88"/>
    <mergeCell ref="K88:L88"/>
    <mergeCell ref="N88:O88"/>
    <mergeCell ref="Q88:R88"/>
    <mergeCell ref="C87:D87"/>
    <mergeCell ref="E87:F87"/>
    <mergeCell ref="H87:I87"/>
    <mergeCell ref="K87:L87"/>
    <mergeCell ref="N87:O87"/>
    <mergeCell ref="Q87:R87"/>
    <mergeCell ref="C86:D86"/>
    <mergeCell ref="E86:F86"/>
    <mergeCell ref="H86:I86"/>
    <mergeCell ref="K86:L86"/>
    <mergeCell ref="N86:O86"/>
    <mergeCell ref="Q86:R86"/>
    <mergeCell ref="C85:D85"/>
    <mergeCell ref="E85:F85"/>
    <mergeCell ref="H85:I85"/>
    <mergeCell ref="K85:L85"/>
    <mergeCell ref="N85:O85"/>
    <mergeCell ref="Q85:R85"/>
    <mergeCell ref="N83:P83"/>
    <mergeCell ref="Q83:S83"/>
    <mergeCell ref="C84:D84"/>
    <mergeCell ref="E84:F84"/>
    <mergeCell ref="H84:I84"/>
    <mergeCell ref="K84:L84"/>
    <mergeCell ref="N84:O84"/>
    <mergeCell ref="Q84:R84"/>
    <mergeCell ref="E78:F78"/>
    <mergeCell ref="H78:I78"/>
    <mergeCell ref="K78:L78"/>
    <mergeCell ref="N78:O78"/>
    <mergeCell ref="Q78:R78"/>
    <mergeCell ref="C82:D83"/>
    <mergeCell ref="E82:G83"/>
    <mergeCell ref="H82:S82"/>
    <mergeCell ref="H83:J83"/>
    <mergeCell ref="K83:M83"/>
    <mergeCell ref="C77:D77"/>
    <mergeCell ref="E77:F77"/>
    <mergeCell ref="H77:I77"/>
    <mergeCell ref="K77:L77"/>
    <mergeCell ref="N77:O77"/>
    <mergeCell ref="Q77:R77"/>
    <mergeCell ref="C76:D76"/>
    <mergeCell ref="E76:F76"/>
    <mergeCell ref="H76:I76"/>
    <mergeCell ref="K76:L76"/>
    <mergeCell ref="N76:O76"/>
    <mergeCell ref="Q76:R76"/>
    <mergeCell ref="C75:D75"/>
    <mergeCell ref="E75:F75"/>
    <mergeCell ref="H75:I75"/>
    <mergeCell ref="K75:L75"/>
    <mergeCell ref="N75:O75"/>
    <mergeCell ref="Q75:R75"/>
    <mergeCell ref="C74:D74"/>
    <mergeCell ref="E74:F74"/>
    <mergeCell ref="H74:I74"/>
    <mergeCell ref="K74:L74"/>
    <mergeCell ref="N74:O74"/>
    <mergeCell ref="Q74:R74"/>
    <mergeCell ref="C73:D73"/>
    <mergeCell ref="E73:F73"/>
    <mergeCell ref="H73:I73"/>
    <mergeCell ref="K73:L73"/>
    <mergeCell ref="N73:O73"/>
    <mergeCell ref="Q73:R73"/>
    <mergeCell ref="C72:D72"/>
    <mergeCell ref="E72:F72"/>
    <mergeCell ref="H72:I72"/>
    <mergeCell ref="K72:L72"/>
    <mergeCell ref="N72:O72"/>
    <mergeCell ref="Q72:R72"/>
    <mergeCell ref="C71:D71"/>
    <mergeCell ref="E71:F71"/>
    <mergeCell ref="H71:I71"/>
    <mergeCell ref="K71:L71"/>
    <mergeCell ref="N71:O71"/>
    <mergeCell ref="Q71:R71"/>
    <mergeCell ref="C70:D70"/>
    <mergeCell ref="E70:F70"/>
    <mergeCell ref="H70:I70"/>
    <mergeCell ref="K70:L70"/>
    <mergeCell ref="N70:O70"/>
    <mergeCell ref="Q70:R70"/>
    <mergeCell ref="B51:S51"/>
    <mergeCell ref="C53:S55"/>
    <mergeCell ref="C57:R64"/>
    <mergeCell ref="C68:D69"/>
    <mergeCell ref="E68:G69"/>
    <mergeCell ref="H68:S68"/>
    <mergeCell ref="H69:J69"/>
    <mergeCell ref="K69:M69"/>
    <mergeCell ref="N69:P69"/>
    <mergeCell ref="Q69:S69"/>
    <mergeCell ref="C48:F49"/>
    <mergeCell ref="G48:H48"/>
    <mergeCell ref="I48:O48"/>
    <mergeCell ref="Q48:S49"/>
    <mergeCell ref="G49:H49"/>
    <mergeCell ref="I49:O49"/>
    <mergeCell ref="O39:S41"/>
    <mergeCell ref="C46:F47"/>
    <mergeCell ref="G46:H46"/>
    <mergeCell ref="I46:O46"/>
    <mergeCell ref="G47:H47"/>
    <mergeCell ref="I47:O47"/>
    <mergeCell ref="C29:H30"/>
    <mergeCell ref="J29:R29"/>
    <mergeCell ref="J30:R30"/>
    <mergeCell ref="C24:H24"/>
    <mergeCell ref="J24:M24"/>
    <mergeCell ref="O24:R24"/>
    <mergeCell ref="C25:H27"/>
    <mergeCell ref="J25:K25"/>
    <mergeCell ref="M25:N25"/>
    <mergeCell ref="P25:R25"/>
    <mergeCell ref="J26:K26"/>
    <mergeCell ref="M26:N26"/>
    <mergeCell ref="P26:R26"/>
    <mergeCell ref="B1:S1"/>
    <mergeCell ref="B6:S7"/>
    <mergeCell ref="P10:S12"/>
    <mergeCell ref="O18:S19"/>
    <mergeCell ref="C23:H23"/>
    <mergeCell ref="J23:M23"/>
    <mergeCell ref="O23:R23"/>
    <mergeCell ref="J27:K27"/>
    <mergeCell ref="C28:H28"/>
    <mergeCell ref="I28:J28"/>
    <mergeCell ref="K28:L28"/>
    <mergeCell ref="O28:R28"/>
  </mergeCells>
  <phoneticPr fontId="1"/>
  <conditionalFormatting sqref="C23">
    <cfRule type="expression" dxfId="13" priority="5">
      <formula>A23&gt;1</formula>
    </cfRule>
  </conditionalFormatting>
  <conditionalFormatting sqref="C24">
    <cfRule type="expression" dxfId="12" priority="10">
      <formula>A24&gt;1</formula>
    </cfRule>
  </conditionalFormatting>
  <conditionalFormatting sqref="C29">
    <cfRule type="expression" dxfId="11" priority="6">
      <formula>A29&gt;1</formula>
    </cfRule>
  </conditionalFormatting>
  <conditionalFormatting sqref="C34:C41">
    <cfRule type="expression" dxfId="10" priority="3">
      <formula>$I$29="○"</formula>
    </cfRule>
  </conditionalFormatting>
  <conditionalFormatting sqref="C46:F47">
    <cfRule type="expression" dxfId="9" priority="9">
      <formula>$A$46&gt;1</formula>
    </cfRule>
  </conditionalFormatting>
  <conditionalFormatting sqref="C48:F49">
    <cfRule type="expression" dxfId="8" priority="8">
      <formula>$A$48&gt;1</formula>
    </cfRule>
  </conditionalFormatting>
  <conditionalFormatting sqref="C25:H27">
    <cfRule type="expression" dxfId="7" priority="4">
      <formula>A25&gt;1</formula>
    </cfRule>
  </conditionalFormatting>
  <conditionalFormatting sqref="G46:H49">
    <cfRule type="expression" dxfId="6" priority="1">
      <formula>OR($C$34="○",$C$35="○")</formula>
    </cfRule>
    <cfRule type="expression" dxfId="5" priority="2">
      <formula>$I$29="○"</formula>
    </cfRule>
  </conditionalFormatting>
  <conditionalFormatting sqref="N96:T97">
    <cfRule type="containsText" dxfId="4" priority="7" operator="containsText" text="小さくなるよう">
      <formula>NOT(ISERROR(SEARCH("小さくなるよう",N96)))</formula>
    </cfRule>
  </conditionalFormatting>
  <conditionalFormatting sqref="O18:S19">
    <cfRule type="containsText" dxfId="3" priority="12" operator="containsText" text="選択してください">
      <formula>NOT(ISERROR(SEARCH("選択してください",O18)))</formula>
    </cfRule>
  </conditionalFormatting>
  <conditionalFormatting sqref="O39:S41">
    <cfRule type="containsText" dxfId="2" priority="11" operator="containsText" text="選択してください">
      <formula>NOT(ISERROR(SEARCH("選択してください",O39)))</formula>
    </cfRule>
  </conditionalFormatting>
  <conditionalFormatting sqref="P10:S12">
    <cfRule type="containsText" dxfId="1" priority="13" operator="containsText" text="選択してください">
      <formula>NOT(ISERROR(SEARCH("選択してください",P10)))</formula>
    </cfRule>
  </conditionalFormatting>
  <dataValidations count="6">
    <dataValidation type="list" allowBlank="1" showInputMessage="1" showErrorMessage="1" sqref="G46:H49" xr:uid="{38AC2E7A-F57C-4316-AF53-266D5618E80B}">
      <formula1>"　,○"</formula1>
    </dataValidation>
    <dataValidation type="list" allowBlank="1" showInputMessage="1" showErrorMessage="1" sqref="C34:C41 C16:C19 I23:I27 N23:N24 L25:L26 O25:O26 I29:I30 C9:C12" xr:uid="{51D73D58-2E68-4167-8D39-2164C4CC2C16}">
      <formula1>"　, ○"</formula1>
    </dataValidation>
    <dataValidation showInputMessage="1" showErrorMessage="1" sqref="J23 O24:R24 J30:M30 O30:R30" xr:uid="{A9D51A51-1F0A-42F0-BE00-E267CF1A72AB}"/>
    <dataValidation type="whole" allowBlank="1" showInputMessage="1" showErrorMessage="1" error="数値のみ記入してください。" sqref="Q85:R91 E71:F77 H71:I77 K71:L77 N71:O77 Q71:R77 E85:F91 H85:I91 K85:L91 N85:O91" xr:uid="{C671F3C4-3BC5-45FE-B4B1-D0F18D320C77}">
      <formula1>0</formula1>
      <formula2>1200</formula2>
    </dataValidation>
    <dataValidation type="list" showInputMessage="1" showErrorMessage="1" sqref="K24" xr:uid="{8F18C0C0-9231-46CF-901A-5F51AD434282}">
      <formula1>"　,○"</formula1>
    </dataValidation>
    <dataValidation type="decimal" errorStyle="warning" allowBlank="1" showInputMessage="1" showErrorMessage="1" error="数値のみ記入してください。_x000a_週の勤務時間を記入してください。" sqref="K28:L28" xr:uid="{B7848235-307F-4675-B5A2-016586946D48}">
      <formula1>0</formula1>
      <formula2>100</formula2>
    </dataValidation>
  </dataValidations>
  <pageMargins left="0.23622047244094491" right="0.23622047244094491" top="0.35433070866141736" bottom="0.35433070866141736"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DDB6D-E8F3-4C77-8123-7CE783C1D656}">
  <dimension ref="A1:CN6"/>
  <sheetViews>
    <sheetView workbookViewId="0">
      <selection activeCell="D17" sqref="D17"/>
    </sheetView>
  </sheetViews>
  <sheetFormatPr defaultRowHeight="18" x14ac:dyDescent="0.45"/>
  <cols>
    <col min="92" max="92" width="46" customWidth="1"/>
  </cols>
  <sheetData>
    <row r="1" spans="1:92" x14ac:dyDescent="0.45">
      <c r="A1" s="2">
        <v>1</v>
      </c>
      <c r="B1" s="2">
        <v>2</v>
      </c>
      <c r="C1" s="2">
        <v>3</v>
      </c>
      <c r="D1" s="2">
        <v>4</v>
      </c>
      <c r="E1" s="2">
        <v>5</v>
      </c>
      <c r="F1" s="2">
        <v>6</v>
      </c>
      <c r="G1" s="2">
        <v>7</v>
      </c>
      <c r="H1" s="2">
        <v>8</v>
      </c>
      <c r="I1" s="2">
        <v>9</v>
      </c>
      <c r="J1" s="2">
        <v>10</v>
      </c>
      <c r="K1" s="2">
        <v>11</v>
      </c>
      <c r="L1" s="2">
        <v>12</v>
      </c>
      <c r="M1" s="2">
        <v>13</v>
      </c>
      <c r="N1" s="2">
        <v>14</v>
      </c>
      <c r="O1" s="2">
        <v>15</v>
      </c>
      <c r="P1" s="2">
        <v>16</v>
      </c>
      <c r="Q1" s="2">
        <v>17</v>
      </c>
      <c r="R1" s="2">
        <v>18</v>
      </c>
      <c r="S1" s="2">
        <v>19</v>
      </c>
      <c r="T1" s="2">
        <v>20</v>
      </c>
      <c r="U1" s="2">
        <v>21</v>
      </c>
      <c r="V1" s="2">
        <v>22</v>
      </c>
      <c r="W1" s="2">
        <v>23</v>
      </c>
      <c r="X1" s="2">
        <v>24</v>
      </c>
      <c r="Y1" s="2">
        <v>25</v>
      </c>
      <c r="Z1" s="2">
        <v>26</v>
      </c>
      <c r="AA1" s="2">
        <v>27</v>
      </c>
      <c r="AB1" s="2">
        <v>28</v>
      </c>
      <c r="AC1" s="2">
        <v>29</v>
      </c>
      <c r="AD1" s="2">
        <v>30</v>
      </c>
      <c r="AE1" s="2">
        <v>31</v>
      </c>
      <c r="AF1" s="2">
        <v>32</v>
      </c>
      <c r="AG1" s="2">
        <v>33</v>
      </c>
      <c r="AH1" s="2">
        <v>34</v>
      </c>
      <c r="AI1" s="2">
        <v>35</v>
      </c>
      <c r="AJ1" s="2">
        <v>36</v>
      </c>
      <c r="AK1" s="2">
        <v>37</v>
      </c>
      <c r="AL1" s="2">
        <v>38</v>
      </c>
      <c r="AM1" s="2">
        <v>39</v>
      </c>
      <c r="AN1" s="2">
        <v>40</v>
      </c>
      <c r="AO1" s="2">
        <v>41</v>
      </c>
      <c r="AP1" s="2">
        <v>42</v>
      </c>
      <c r="AQ1" s="2">
        <v>43</v>
      </c>
      <c r="AR1" s="2">
        <v>44</v>
      </c>
      <c r="AS1" s="2">
        <v>45</v>
      </c>
      <c r="AT1" s="2">
        <v>46</v>
      </c>
      <c r="AU1" s="2">
        <v>47</v>
      </c>
      <c r="AV1" s="2">
        <v>48</v>
      </c>
      <c r="AW1" s="2">
        <v>49</v>
      </c>
      <c r="AX1" s="2">
        <v>50</v>
      </c>
      <c r="AY1" s="2">
        <v>51</v>
      </c>
      <c r="AZ1" s="2">
        <v>52</v>
      </c>
      <c r="BA1" s="2">
        <v>53</v>
      </c>
      <c r="BB1" s="2">
        <v>54</v>
      </c>
      <c r="BC1" s="2">
        <v>55</v>
      </c>
      <c r="BD1" s="2">
        <v>56</v>
      </c>
      <c r="BE1" s="2">
        <v>57</v>
      </c>
      <c r="BF1" s="2">
        <v>58</v>
      </c>
      <c r="BG1" s="2">
        <v>59</v>
      </c>
      <c r="BH1" s="2">
        <v>60</v>
      </c>
      <c r="BI1" s="2">
        <v>61</v>
      </c>
      <c r="BJ1" s="2">
        <v>62</v>
      </c>
      <c r="BK1" s="2">
        <v>63</v>
      </c>
      <c r="BL1" s="2">
        <v>64</v>
      </c>
      <c r="BM1" s="2">
        <v>65</v>
      </c>
      <c r="BN1" s="2">
        <v>66</v>
      </c>
      <c r="BO1" s="2">
        <v>67</v>
      </c>
      <c r="BP1" s="2">
        <v>68</v>
      </c>
      <c r="BQ1" s="2">
        <v>69</v>
      </c>
      <c r="BR1" s="2">
        <v>70</v>
      </c>
      <c r="BS1" s="2">
        <v>71</v>
      </c>
      <c r="BT1" s="2">
        <v>72</v>
      </c>
      <c r="BU1" s="2">
        <v>73</v>
      </c>
      <c r="BV1" s="2">
        <v>74</v>
      </c>
      <c r="BW1" s="2">
        <v>75</v>
      </c>
      <c r="BX1" s="2">
        <v>76</v>
      </c>
      <c r="BY1" s="2">
        <v>77</v>
      </c>
      <c r="BZ1" s="2">
        <v>78</v>
      </c>
      <c r="CA1" s="2">
        <v>79</v>
      </c>
      <c r="CB1" s="2">
        <v>80</v>
      </c>
      <c r="CC1" s="2">
        <v>81</v>
      </c>
      <c r="CD1" s="2">
        <v>82</v>
      </c>
      <c r="CE1" s="2">
        <v>83</v>
      </c>
      <c r="CF1" s="2">
        <v>84</v>
      </c>
      <c r="CG1" s="2">
        <v>85</v>
      </c>
      <c r="CH1" s="2">
        <v>86</v>
      </c>
      <c r="CI1" s="2">
        <v>87</v>
      </c>
      <c r="CJ1" s="2">
        <v>88</v>
      </c>
      <c r="CK1" s="2">
        <v>89</v>
      </c>
      <c r="CL1" s="2">
        <v>90</v>
      </c>
      <c r="CM1" s="2">
        <v>91</v>
      </c>
    </row>
    <row r="2" spans="1:92" x14ac:dyDescent="0.45">
      <c r="A2" s="3" t="s">
        <v>66</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2" ht="113.4" x14ac:dyDescent="0.45">
      <c r="A3" s="4"/>
      <c r="B3" s="21" t="s">
        <v>67</v>
      </c>
      <c r="C3" s="21" t="s">
        <v>68</v>
      </c>
      <c r="D3" s="21" t="s">
        <v>69</v>
      </c>
      <c r="E3" s="21" t="s">
        <v>70</v>
      </c>
      <c r="F3" s="21" t="s">
        <v>183</v>
      </c>
      <c r="G3" s="21" t="s">
        <v>72</v>
      </c>
      <c r="H3" s="21" t="s">
        <v>73</v>
      </c>
      <c r="I3" s="21" t="s">
        <v>74</v>
      </c>
      <c r="J3" s="21" t="s">
        <v>75</v>
      </c>
      <c r="K3" s="21" t="s">
        <v>76</v>
      </c>
      <c r="L3" s="21" t="s">
        <v>77</v>
      </c>
      <c r="M3" s="21" t="s">
        <v>78</v>
      </c>
      <c r="N3" s="21" t="s">
        <v>79</v>
      </c>
      <c r="O3" s="21" t="s">
        <v>80</v>
      </c>
      <c r="P3" s="21" t="s">
        <v>81</v>
      </c>
      <c r="Q3" s="21" t="s">
        <v>82</v>
      </c>
      <c r="R3" s="21" t="s">
        <v>83</v>
      </c>
      <c r="S3" s="21" t="s">
        <v>84</v>
      </c>
      <c r="T3" s="21" t="s">
        <v>85</v>
      </c>
      <c r="U3" s="21" t="s">
        <v>86</v>
      </c>
      <c r="V3" s="21" t="s">
        <v>87</v>
      </c>
      <c r="W3" s="21" t="s">
        <v>88</v>
      </c>
      <c r="X3" s="21" t="s">
        <v>89</v>
      </c>
      <c r="Y3" s="21" t="s">
        <v>90</v>
      </c>
      <c r="Z3" s="21" t="s">
        <v>91</v>
      </c>
      <c r="AA3" s="21" t="s">
        <v>92</v>
      </c>
      <c r="AB3" s="21" t="s">
        <v>93</v>
      </c>
      <c r="AC3" s="21" t="s">
        <v>94</v>
      </c>
      <c r="AD3" s="21" t="s">
        <v>95</v>
      </c>
      <c r="AE3" s="21" t="s">
        <v>96</v>
      </c>
      <c r="AF3" s="21" t="s">
        <v>97</v>
      </c>
      <c r="AG3" s="21" t="s">
        <v>98</v>
      </c>
      <c r="AH3" s="21" t="s">
        <v>99</v>
      </c>
      <c r="AI3" s="21" t="s">
        <v>100</v>
      </c>
      <c r="AJ3" s="21" t="s">
        <v>101</v>
      </c>
      <c r="AK3" s="21" t="s">
        <v>102</v>
      </c>
      <c r="AL3" s="21" t="s">
        <v>103</v>
      </c>
      <c r="AM3" s="21" t="s">
        <v>104</v>
      </c>
      <c r="AN3" s="21" t="s">
        <v>105</v>
      </c>
      <c r="AO3" s="21" t="s">
        <v>106</v>
      </c>
      <c r="AP3" s="21" t="s">
        <v>107</v>
      </c>
      <c r="AQ3" s="21" t="s">
        <v>108</v>
      </c>
      <c r="AR3" s="21" t="s">
        <v>160</v>
      </c>
      <c r="AS3" s="21" t="s">
        <v>161</v>
      </c>
      <c r="AT3" s="21" t="s">
        <v>162</v>
      </c>
      <c r="AU3" s="21" t="s">
        <v>163</v>
      </c>
      <c r="AV3" s="21" t="s">
        <v>164</v>
      </c>
      <c r="AW3" s="21" t="s">
        <v>165</v>
      </c>
      <c r="AX3" s="21" t="s">
        <v>166</v>
      </c>
      <c r="AY3" s="21" t="s">
        <v>167</v>
      </c>
      <c r="AZ3" s="21" t="s">
        <v>109</v>
      </c>
      <c r="BA3" s="21" t="s">
        <v>110</v>
      </c>
      <c r="BB3" s="21" t="s">
        <v>111</v>
      </c>
      <c r="BC3" s="21" t="s">
        <v>112</v>
      </c>
      <c r="BD3" s="21" t="s">
        <v>113</v>
      </c>
      <c r="BE3" s="21" t="s">
        <v>114</v>
      </c>
      <c r="BF3" s="21" t="s">
        <v>115</v>
      </c>
      <c r="BG3" s="21" t="s">
        <v>116</v>
      </c>
      <c r="BH3" s="21" t="s">
        <v>117</v>
      </c>
      <c r="BI3" s="21" t="s">
        <v>118</v>
      </c>
      <c r="BJ3" s="21" t="s">
        <v>119</v>
      </c>
      <c r="BK3" s="21" t="s">
        <v>120</v>
      </c>
      <c r="BL3" s="21" t="s">
        <v>121</v>
      </c>
      <c r="BM3" s="21" t="s">
        <v>122</v>
      </c>
      <c r="BN3" s="21" t="s">
        <v>123</v>
      </c>
      <c r="BO3" s="21" t="s">
        <v>124</v>
      </c>
      <c r="BP3" s="21" t="s">
        <v>125</v>
      </c>
      <c r="BQ3" s="21" t="s">
        <v>126</v>
      </c>
      <c r="BR3" s="21" t="s">
        <v>127</v>
      </c>
      <c r="BS3" s="21" t="s">
        <v>128</v>
      </c>
      <c r="BT3" s="21" t="s">
        <v>129</v>
      </c>
      <c r="BU3" s="21" t="s">
        <v>130</v>
      </c>
      <c r="BV3" s="21" t="s">
        <v>131</v>
      </c>
      <c r="BW3" s="21" t="s">
        <v>132</v>
      </c>
      <c r="BX3" s="21" t="s">
        <v>133</v>
      </c>
      <c r="BY3" s="21" t="s">
        <v>134</v>
      </c>
      <c r="BZ3" s="21" t="s">
        <v>135</v>
      </c>
      <c r="CA3" s="21" t="s">
        <v>136</v>
      </c>
      <c r="CB3" s="21" t="s">
        <v>137</v>
      </c>
      <c r="CC3" s="21" t="s">
        <v>138</v>
      </c>
      <c r="CD3" s="21" t="s">
        <v>139</v>
      </c>
      <c r="CE3" s="21" t="s">
        <v>140</v>
      </c>
      <c r="CF3" s="21" t="s">
        <v>168</v>
      </c>
      <c r="CG3" s="21" t="s">
        <v>169</v>
      </c>
      <c r="CH3" s="21" t="s">
        <v>170</v>
      </c>
      <c r="CI3" s="21" t="s">
        <v>171</v>
      </c>
      <c r="CJ3" s="21" t="s">
        <v>172</v>
      </c>
      <c r="CK3" s="21" t="s">
        <v>173</v>
      </c>
      <c r="CL3" s="21" t="s">
        <v>174</v>
      </c>
      <c r="CM3" s="21" t="s">
        <v>175</v>
      </c>
    </row>
    <row r="4" spans="1:92" x14ac:dyDescent="0.45">
      <c r="A4" s="5"/>
      <c r="B4" s="6" t="s">
        <v>141</v>
      </c>
      <c r="C4" s="6" t="s">
        <v>142</v>
      </c>
      <c r="D4" s="6" t="s">
        <v>143</v>
      </c>
      <c r="E4" s="6" t="s">
        <v>143</v>
      </c>
      <c r="F4" s="6" t="s">
        <v>143</v>
      </c>
      <c r="G4" s="6" t="s">
        <v>144</v>
      </c>
      <c r="H4" s="6" t="s">
        <v>143</v>
      </c>
      <c r="I4" s="6" t="s">
        <v>143</v>
      </c>
      <c r="J4" s="6" t="s">
        <v>143</v>
      </c>
      <c r="K4" s="6" t="s">
        <v>143</v>
      </c>
      <c r="L4" s="6" t="s">
        <v>144</v>
      </c>
      <c r="M4" s="6" t="s">
        <v>144</v>
      </c>
      <c r="N4" s="6" t="s">
        <v>144</v>
      </c>
      <c r="O4" s="6" t="s">
        <v>144</v>
      </c>
      <c r="P4" s="6" t="s">
        <v>144</v>
      </c>
      <c r="Q4" s="6" t="s">
        <v>144</v>
      </c>
      <c r="R4" s="6" t="s">
        <v>144</v>
      </c>
      <c r="S4" s="6" t="s">
        <v>144</v>
      </c>
      <c r="T4" s="6" t="s">
        <v>144</v>
      </c>
      <c r="U4" s="6" t="s">
        <v>144</v>
      </c>
      <c r="V4" s="6" t="s">
        <v>144</v>
      </c>
      <c r="W4" s="6" t="s">
        <v>144</v>
      </c>
      <c r="X4" s="6" t="s">
        <v>144</v>
      </c>
      <c r="Y4" s="6" t="s">
        <v>144</v>
      </c>
      <c r="Z4" s="6" t="s">
        <v>144</v>
      </c>
      <c r="AA4" s="6" t="s">
        <v>144</v>
      </c>
      <c r="AB4" s="6" t="s">
        <v>144</v>
      </c>
      <c r="AC4" s="6" t="s">
        <v>144</v>
      </c>
      <c r="AD4" s="6" t="s">
        <v>144</v>
      </c>
      <c r="AE4" s="6" t="s">
        <v>144</v>
      </c>
      <c r="AF4" s="6" t="s">
        <v>144</v>
      </c>
      <c r="AG4" s="6" t="s">
        <v>144</v>
      </c>
      <c r="AH4" s="6" t="s">
        <v>144</v>
      </c>
      <c r="AI4" s="6" t="s">
        <v>144</v>
      </c>
      <c r="AJ4" s="6" t="s">
        <v>144</v>
      </c>
      <c r="AK4" s="6" t="s">
        <v>144</v>
      </c>
      <c r="AL4" s="6" t="s">
        <v>144</v>
      </c>
      <c r="AM4" s="6" t="s">
        <v>144</v>
      </c>
      <c r="AN4" s="6" t="s">
        <v>144</v>
      </c>
      <c r="AO4" s="6" t="s">
        <v>144</v>
      </c>
      <c r="AP4" s="6" t="s">
        <v>144</v>
      </c>
      <c r="AQ4" s="6" t="s">
        <v>144</v>
      </c>
      <c r="AR4" s="6" t="s">
        <v>144</v>
      </c>
      <c r="AS4" s="6" t="s">
        <v>144</v>
      </c>
      <c r="AT4" s="6" t="s">
        <v>144</v>
      </c>
      <c r="AU4" s="6" t="s">
        <v>144</v>
      </c>
      <c r="AV4" s="6" t="s">
        <v>144</v>
      </c>
      <c r="AW4" s="6" t="s">
        <v>144</v>
      </c>
      <c r="AX4" s="6" t="s">
        <v>144</v>
      </c>
      <c r="AY4" s="6" t="s">
        <v>144</v>
      </c>
      <c r="AZ4" s="6" t="s">
        <v>144</v>
      </c>
      <c r="BA4" s="6" t="s">
        <v>144</v>
      </c>
      <c r="BB4" s="6" t="s">
        <v>144</v>
      </c>
      <c r="BC4" s="6" t="s">
        <v>144</v>
      </c>
      <c r="BD4" s="6" t="s">
        <v>144</v>
      </c>
      <c r="BE4" s="6" t="s">
        <v>144</v>
      </c>
      <c r="BF4" s="6" t="s">
        <v>144</v>
      </c>
      <c r="BG4" s="6" t="s">
        <v>144</v>
      </c>
      <c r="BH4" s="6" t="s">
        <v>144</v>
      </c>
      <c r="BI4" s="6" t="s">
        <v>144</v>
      </c>
      <c r="BJ4" s="6" t="s">
        <v>144</v>
      </c>
      <c r="BK4" s="6" t="s">
        <v>144</v>
      </c>
      <c r="BL4" s="6" t="s">
        <v>144</v>
      </c>
      <c r="BM4" s="6" t="s">
        <v>144</v>
      </c>
      <c r="BN4" s="6" t="s">
        <v>144</v>
      </c>
      <c r="BO4" s="6" t="s">
        <v>144</v>
      </c>
      <c r="BP4" s="6" t="s">
        <v>144</v>
      </c>
      <c r="BQ4" s="6" t="s">
        <v>144</v>
      </c>
      <c r="BR4" s="6" t="s">
        <v>144</v>
      </c>
      <c r="BS4" s="6" t="s">
        <v>144</v>
      </c>
      <c r="BT4" s="6" t="s">
        <v>144</v>
      </c>
      <c r="BU4" s="6" t="s">
        <v>144</v>
      </c>
      <c r="BV4" s="6" t="s">
        <v>144</v>
      </c>
      <c r="BW4" s="6" t="s">
        <v>144</v>
      </c>
      <c r="BX4" s="6" t="s">
        <v>144</v>
      </c>
      <c r="BY4" s="6" t="s">
        <v>144</v>
      </c>
      <c r="BZ4" s="6" t="s">
        <v>144</v>
      </c>
      <c r="CA4" s="6" t="s">
        <v>144</v>
      </c>
      <c r="CB4" s="6" t="s">
        <v>144</v>
      </c>
      <c r="CC4" s="6" t="s">
        <v>144</v>
      </c>
      <c r="CD4" s="6" t="s">
        <v>144</v>
      </c>
      <c r="CE4" s="6" t="s">
        <v>144</v>
      </c>
      <c r="CF4" s="6" t="s">
        <v>144</v>
      </c>
      <c r="CG4" s="6" t="s">
        <v>144</v>
      </c>
      <c r="CH4" s="6" t="s">
        <v>144</v>
      </c>
      <c r="CI4" s="6" t="s">
        <v>144</v>
      </c>
      <c r="CJ4" s="6" t="s">
        <v>144</v>
      </c>
      <c r="CK4" s="6" t="s">
        <v>144</v>
      </c>
      <c r="CL4" s="6" t="s">
        <v>144</v>
      </c>
      <c r="CM4" s="6" t="s">
        <v>144</v>
      </c>
    </row>
    <row r="5" spans="1:92" s="1" customFormat="1" x14ac:dyDescent="0.45">
      <c r="A5"/>
      <c r="B5" s="7" t="str">
        <f>IF(COUNTIF(転記作業用!A5:D5,"&lt;&gt;0")&gt;1,"",IF(転記作業用!E5=0,"-",転記作業用!E5))</f>
        <v>-</v>
      </c>
      <c r="C5" s="7" t="str">
        <f>IF(COUNTIF(転記作業用!G5:J5,"&lt;&gt;0")&gt;1,"",IF(転記作業用!K5=0,"-",転記作業用!K5))</f>
        <v>-</v>
      </c>
      <c r="D5" s="7" t="str">
        <f>IF(COUNTIF(転記作業用!M5:N5,"&lt;&gt;0")&gt;1,"",IF(転記作業用!O5=0,"-",転記作業用!O5))</f>
        <v>-</v>
      </c>
      <c r="E5" s="7" t="str">
        <f>IF(COUNTIF(転記作業用!Q5:R5,"&lt;&gt;0")&gt;1,"",IF(転記作業用!S5=0,"-",転記作業用!S5))</f>
        <v>-</v>
      </c>
      <c r="F5" s="7" t="str">
        <f>IF(COUNTIF(転記作業用!U5:AA5,"&lt;&gt;0")&gt;1,"",IF(転記作業用!AB5=0,"-",転記作業用!AB5))</f>
        <v>-</v>
      </c>
      <c r="G5" s="7" t="str">
        <f>IF(調査票!K28="","-",調査票!K28)</f>
        <v>-</v>
      </c>
      <c r="H5" s="7" t="str">
        <f>IF(COUNTIF(転記作業用!AE5:AF5,"&lt;&gt;0")&gt;1,"",IF(転記作業用!AG5=0,"-",転記作業用!AG5))</f>
        <v>-</v>
      </c>
      <c r="I5" s="7" t="str">
        <f>IF(H5=1,"*",IF(転記作業用!AQ5=0,"-",転記作業用!AQ5))</f>
        <v>-</v>
      </c>
      <c r="J5" s="7" t="str">
        <f>IF(OR(H5=1,I5=1,I5=2),"*",IF(転記作業用!AU5=0,"-",転記作業用!AU5))</f>
        <v>-</v>
      </c>
      <c r="K5" s="7" t="str">
        <f>IF(OR(H5=1,I5=1,I5=2),"*",IF(転記作業用!AU5=0,"-",転記作業用!AU5))</f>
        <v>-</v>
      </c>
      <c r="L5" s="7" t="str">
        <f>IF(AND(調査票!$Q$95="",調査票!E71=""),"-",調査票!E71)</f>
        <v>-</v>
      </c>
      <c r="M5" s="7" t="str">
        <f>IF(AND(調査票!$Q$95="",調査票!E72=""),"-",調査票!E72)</f>
        <v>-</v>
      </c>
      <c r="N5" s="7" t="str">
        <f>IF(AND(調査票!$Q$95="",調査票!E73=""),"-",調査票!E73)</f>
        <v>-</v>
      </c>
      <c r="O5" s="7" t="str">
        <f>IF(AND(調査票!$Q$95="",調査票!E74=""),"-",調査票!E74)</f>
        <v>-</v>
      </c>
      <c r="P5" s="7" t="str">
        <f>IF(AND(調査票!$Q$95="",調査票!E75=""),"-",調査票!E75)</f>
        <v>-</v>
      </c>
      <c r="Q5" s="7" t="str">
        <f>IF(AND(調査票!$Q$95="",調査票!E76=""),"-",調査票!E76)</f>
        <v>-</v>
      </c>
      <c r="R5" s="7" t="str">
        <f>IF(AND(調査票!$Q$95="",調査票!E77=""),"-",調査票!E77)</f>
        <v>-</v>
      </c>
      <c r="S5" s="7">
        <f>調査票!E78</f>
        <v>0</v>
      </c>
      <c r="T5" s="7" t="str">
        <f>IF(AND(調査票!$Q$95="",調査票!H71=""),"-",調査票!H71)</f>
        <v>-</v>
      </c>
      <c r="U5" s="7" t="str">
        <f>IF(AND(調査票!$Q$95="",調査票!H72=""),"-",調査票!H72)</f>
        <v>-</v>
      </c>
      <c r="V5" s="7" t="str">
        <f>IF(AND(調査票!$Q$95="",調査票!H73=""),"-",調査票!H73)</f>
        <v>-</v>
      </c>
      <c r="W5" s="7" t="str">
        <f>IF(AND(調査票!$Q$95="",調査票!H74=""),"-",調査票!H74)</f>
        <v>-</v>
      </c>
      <c r="X5" s="7" t="str">
        <f>IF(AND(調査票!$Q$95="",調査票!H75=""),"-",調査票!H75)</f>
        <v>-</v>
      </c>
      <c r="Y5" s="7" t="str">
        <f>IF(AND(調査票!$Q$95="",調査票!H76=""),"-",調査票!H76)</f>
        <v>-</v>
      </c>
      <c r="Z5" s="7" t="str">
        <f>IF(AND(調査票!$Q$95="",調査票!H77=""),"-",調査票!H77)</f>
        <v>-</v>
      </c>
      <c r="AA5" s="7">
        <f>調査票!H78</f>
        <v>0</v>
      </c>
      <c r="AB5" s="7" t="str">
        <f>IF(AND(調査票!$Q$95="",調査票!K71=""),"-",調査票!K71)</f>
        <v>-</v>
      </c>
      <c r="AC5" s="7" t="str">
        <f>IF(AND(調査票!$Q$95="",調査票!K72=""),"-",調査票!K72)</f>
        <v>-</v>
      </c>
      <c r="AD5" s="7" t="str">
        <f>IF(AND(調査票!$Q$95="",調査票!K73=""),"-",調査票!K73)</f>
        <v>-</v>
      </c>
      <c r="AE5" s="7" t="str">
        <f>IF(AND(調査票!$Q$95="",調査票!K74=""),"-",調査票!K74)</f>
        <v>-</v>
      </c>
      <c r="AF5" s="7" t="str">
        <f>IF(AND(調査票!$Q$95="",調査票!K75=""),"-",調査票!K75)</f>
        <v>-</v>
      </c>
      <c r="AG5" s="7" t="str">
        <f>IF(AND(調査票!$Q$95="",調査票!K76=""),"-",調査票!K76)</f>
        <v>-</v>
      </c>
      <c r="AH5" s="7" t="str">
        <f>IF(AND(調査票!$Q$95="",調査票!K77=""),"-",調査票!K77)</f>
        <v>-</v>
      </c>
      <c r="AI5" s="7" t="str">
        <f>IF(調査票!$Q$95="","-",調査票!K78)</f>
        <v>-</v>
      </c>
      <c r="AJ5" s="7" t="str">
        <f>IF(AND(調査票!$Q$95="",調査票!N71=""),"-",調査票!N71)</f>
        <v>-</v>
      </c>
      <c r="AK5" s="7" t="str">
        <f>IF(AND(調査票!$Q$95="",調査票!N72=""),"-",調査票!N72)</f>
        <v>-</v>
      </c>
      <c r="AL5" s="7" t="str">
        <f>IF(AND(調査票!$Q$95="",調査票!N73=""),"-",調査票!N73)</f>
        <v>-</v>
      </c>
      <c r="AM5" s="7" t="str">
        <f>IF(AND(調査票!$Q$95="",調査票!N74=""),"-",調査票!N74)</f>
        <v>-</v>
      </c>
      <c r="AN5" s="7" t="str">
        <f>IF(AND(調査票!$Q$95="",調査票!N75=""),"-",調査票!N75)</f>
        <v>-</v>
      </c>
      <c r="AO5" s="7" t="str">
        <f>IF(AND(調査票!$Q$95="",調査票!N76=""),"-",調査票!N76)</f>
        <v>-</v>
      </c>
      <c r="AP5" s="7" t="str">
        <f>IF(AND(調査票!$Q$95="",調査票!N77=""),"-",調査票!N77)</f>
        <v>-</v>
      </c>
      <c r="AQ5" s="7" t="str">
        <f>IF(調査票!$Q$95="","-",調査票!N78)</f>
        <v>-</v>
      </c>
      <c r="AR5" s="7" t="str">
        <f>IF(AND(調査票!$Q$95="",調査票!Q71=""),"-",調査票!Q71)</f>
        <v>-</v>
      </c>
      <c r="AS5" s="7" t="str">
        <f>IF(AND(調査票!$Q$95="",調査票!Q72=""),"-",調査票!Q72)</f>
        <v>-</v>
      </c>
      <c r="AT5" s="7" t="str">
        <f>IF(AND(調査票!$Q$95="",調査票!Q73=""),"-",調査票!Q73)</f>
        <v>-</v>
      </c>
      <c r="AU5" s="7" t="str">
        <f>IF(AND(調査票!$Q$95="",調査票!Q74=""),"-",調査票!Q74)</f>
        <v>-</v>
      </c>
      <c r="AV5" s="7" t="str">
        <f>IF(AND(調査票!$Q$95="",調査票!Q75=""),"-",調査票!Q75)</f>
        <v>-</v>
      </c>
      <c r="AW5" s="7" t="str">
        <f>IF(AND(調査票!$Q$95="",調査票!Q76=""),"-",調査票!Q76)</f>
        <v>-</v>
      </c>
      <c r="AX5" s="7" t="str">
        <f>IF(AND(調査票!$Q$95="",調査票!Q77=""),"-",調査票!Q77)</f>
        <v>-</v>
      </c>
      <c r="AY5" s="7" t="str">
        <f>IF(調査票!$Q$95="","-",調査票!Q78)</f>
        <v>-</v>
      </c>
      <c r="AZ5" s="7" t="str">
        <f>IF(AND(調査票!$Q$95="",調査票!E85=""),"-",調査票!E85)</f>
        <v>-</v>
      </c>
      <c r="BA5" s="7" t="str">
        <f>IF(AND(調査票!$Q$95="",調査票!E86=""),"-",調査票!E86)</f>
        <v>-</v>
      </c>
      <c r="BB5" s="7" t="str">
        <f>IF(AND(調査票!$Q$95="",調査票!E87=""),"-",調査票!E87)</f>
        <v>-</v>
      </c>
      <c r="BC5" s="7" t="str">
        <f>IF(AND(調査票!$Q$95="",調査票!E88=""),"-",調査票!E88)</f>
        <v>-</v>
      </c>
      <c r="BD5" s="7" t="str">
        <f>IF(AND(調査票!$Q$95="",調査票!E89=""),"-",調査票!E89)</f>
        <v>-</v>
      </c>
      <c r="BE5" s="7" t="str">
        <f>IF(AND(調査票!$Q$95="",調査票!E90=""),"-",調査票!E90)</f>
        <v>-</v>
      </c>
      <c r="BF5" s="7" t="str">
        <f>IF(AND(調査票!$Q$95="",調査票!E91=""),"-",調査票!E91)</f>
        <v>-</v>
      </c>
      <c r="BG5" s="7" t="str">
        <f>IF(調査票!$Q$95="","-",調査票!E92)</f>
        <v>-</v>
      </c>
      <c r="BH5" s="7" t="str">
        <f>IF(AND(調査票!$Q$95="",調査票!H85=""),"-",調査票!H85)</f>
        <v>-</v>
      </c>
      <c r="BI5" s="7" t="str">
        <f>IF(AND(調査票!$Q$95="",調査票!H86=""),"-",調査票!H86)</f>
        <v>-</v>
      </c>
      <c r="BJ5" s="7" t="str">
        <f>IF(AND(調査票!$Q$95="",調査票!H87=""),"-",調査票!H87)</f>
        <v>-</v>
      </c>
      <c r="BK5" s="7" t="str">
        <f>IF(AND(調査票!$Q$95="",調査票!H88=""),"-",調査票!H88)</f>
        <v>-</v>
      </c>
      <c r="BL5" s="7" t="str">
        <f>IF(AND(調査票!$Q$95="",調査票!H89=""),"-",調査票!H89)</f>
        <v>-</v>
      </c>
      <c r="BM5" s="7" t="str">
        <f>IF(AND(調査票!$Q$95="",調査票!H90=""),"-",調査票!H90)</f>
        <v>-</v>
      </c>
      <c r="BN5" s="7" t="str">
        <f>IF(AND(調査票!$Q$95="",調査票!H91=""),"-",調査票!H91)</f>
        <v>-</v>
      </c>
      <c r="BO5" s="7" t="str">
        <f>IF(調査票!$Q$95="","-",調査票!H92)</f>
        <v>-</v>
      </c>
      <c r="BP5" s="7" t="str">
        <f>IF(AND(調査票!$Q$95="",調査票!K85=""),"-",調査票!K85)</f>
        <v>-</v>
      </c>
      <c r="BQ5" s="7" t="str">
        <f>IF(AND(調査票!$Q$95="",調査票!K86=""),"-",調査票!K86)</f>
        <v>-</v>
      </c>
      <c r="BR5" s="7" t="str">
        <f>IF(AND(調査票!$Q$95="",調査票!K87=""),"-",調査票!K87)</f>
        <v>-</v>
      </c>
      <c r="BS5" s="7" t="str">
        <f>IF(AND(調査票!$Q$95="",調査票!K88=""),"-",調査票!K88)</f>
        <v>-</v>
      </c>
      <c r="BT5" s="7" t="str">
        <f>IF(AND(調査票!$Q$95="",調査票!K89=""),"-",調査票!K89)</f>
        <v>-</v>
      </c>
      <c r="BU5" s="7" t="str">
        <f>IF(AND(調査票!$Q$95="",調査票!K90=""),"-",調査票!K90)</f>
        <v>-</v>
      </c>
      <c r="BV5" s="7" t="str">
        <f>IF(AND(調査票!$Q$95="",調査票!K91=""),"-",調査票!K91)</f>
        <v>-</v>
      </c>
      <c r="BW5" s="7" t="str">
        <f>IF(調査票!$Q$95="","-",調査票!K92)</f>
        <v>-</v>
      </c>
      <c r="BX5" s="7" t="str">
        <f>IF(AND(調査票!$Q$95="",調査票!N85=""),"-",調査票!N85)</f>
        <v>-</v>
      </c>
      <c r="BY5" s="7" t="str">
        <f>IF(AND(調査票!$Q$95="",調査票!N86=""),"-",調査票!N86)</f>
        <v>-</v>
      </c>
      <c r="BZ5" s="7" t="str">
        <f>IF(AND(調査票!$Q$95="",調査票!N87=""),"-",調査票!N87)</f>
        <v>-</v>
      </c>
      <c r="CA5" s="7" t="str">
        <f>IF(AND(調査票!$Q$95="",調査票!N88=""),"-",調査票!N88)</f>
        <v>-</v>
      </c>
      <c r="CB5" s="7" t="str">
        <f>IF(AND(調査票!$Q$95="",調査票!N89=""),"-",調査票!N89)</f>
        <v>-</v>
      </c>
      <c r="CC5" s="7" t="str">
        <f>IF(AND(調査票!$Q$95="",調査票!N90=""),"-",調査票!N90)</f>
        <v>-</v>
      </c>
      <c r="CD5" s="7" t="str">
        <f>IF(AND(調査票!$Q$95="",調査票!N91=""),"-",調査票!N91)</f>
        <v>-</v>
      </c>
      <c r="CE5" s="7" t="str">
        <f>IF(調査票!$Q$95="","-",調査票!N92)</f>
        <v>-</v>
      </c>
      <c r="CF5" s="7" t="str">
        <f>IF(AND(調査票!$Q$95="",調査票!Q85=""),"-",調査票!Q85)</f>
        <v>-</v>
      </c>
      <c r="CG5" s="7" t="str">
        <f>IF(AND(調査票!$Q$95="",調査票!Q86=""),"-",調査票!Q86)</f>
        <v>-</v>
      </c>
      <c r="CH5" s="7" t="str">
        <f>IF(AND(調査票!$Q$95="",調査票!Q87=""),"-",調査票!Q87)</f>
        <v>-</v>
      </c>
      <c r="CI5" s="7" t="str">
        <f>IF(AND(調査票!$Q$95="",調査票!Q88=""),"-",調査票!Q88)</f>
        <v>-</v>
      </c>
      <c r="CJ5" s="7" t="str">
        <f>IF(AND(調査票!$Q$95="",調査票!Q89=""),"-",調査票!Q89)</f>
        <v>-</v>
      </c>
      <c r="CK5" s="7" t="str">
        <f>IF(AND(調査票!$Q$95="",調査票!Q90=""),"-",調査票!Q90)</f>
        <v>-</v>
      </c>
      <c r="CL5" s="7" t="str">
        <f>IF(AND(調査票!$Q$95="",調査票!Q91=""),"-",調査票!Q91)</f>
        <v>-</v>
      </c>
      <c r="CM5" s="7" t="str">
        <f>IF(調査票!$Q$95="","-",調査票!Q92)</f>
        <v>-</v>
      </c>
      <c r="CN5" s="25" t="str">
        <f>IF(OR(転記作業用!F5=1,転記作業用!L5=1,転記作業用!P5=1,転記作業用!T5=1,転記作業用!AC5=1,転記作業用!AH5=1,転記作業用!AR5=1,転記作業用!AV5=1,転記作業用!AZ5=1,転記作業用!EC5=1),"回答エラーがあります。調査票シートを確認してください。","")</f>
        <v/>
      </c>
    </row>
    <row r="6" spans="1:92" x14ac:dyDescent="0.45">
      <c r="CN6" s="24"/>
    </row>
  </sheetData>
  <sheetProtection sheet="1" objects="1" scenarios="1" selectLockedCells="1" selectUnlockedCells="1"/>
  <phoneticPr fontId="1"/>
  <conditionalFormatting sqref="CN5">
    <cfRule type="containsText" dxfId="0" priority="1" operator="containsText" text="エラー">
      <formula>NOT(ISERROR(SEARCH("エラー",CN5)))</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01FEB-F2EE-47E6-A124-ED07B6224D65}">
  <dimension ref="A1:EC5"/>
  <sheetViews>
    <sheetView workbookViewId="0"/>
  </sheetViews>
  <sheetFormatPr defaultRowHeight="18" x14ac:dyDescent="0.45"/>
  <sheetData>
    <row r="1" spans="1:133" x14ac:dyDescent="0.45">
      <c r="A1" s="2" t="s">
        <v>176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row>
    <row r="2" spans="1:133" x14ac:dyDescent="0.4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1:133" ht="113.4" x14ac:dyDescent="0.45">
      <c r="A3" s="4" t="s">
        <v>67</v>
      </c>
      <c r="B3" s="4"/>
      <c r="C3" s="4"/>
      <c r="D3" s="4"/>
      <c r="E3" s="19" t="s">
        <v>151</v>
      </c>
      <c r="F3" s="22" t="s">
        <v>177</v>
      </c>
      <c r="G3" s="4" t="s">
        <v>68</v>
      </c>
      <c r="H3" s="4"/>
      <c r="I3" s="4"/>
      <c r="J3" s="4"/>
      <c r="K3" s="19" t="s">
        <v>151</v>
      </c>
      <c r="L3" s="22" t="s">
        <v>177</v>
      </c>
      <c r="M3" s="4" t="s">
        <v>69</v>
      </c>
      <c r="N3" s="4"/>
      <c r="O3" s="19" t="s">
        <v>151</v>
      </c>
      <c r="P3" s="22" t="s">
        <v>177</v>
      </c>
      <c r="Q3" s="4" t="s">
        <v>70</v>
      </c>
      <c r="R3" s="4"/>
      <c r="S3" s="19" t="s">
        <v>151</v>
      </c>
      <c r="T3" s="22" t="s">
        <v>177</v>
      </c>
      <c r="U3" s="4" t="s">
        <v>71</v>
      </c>
      <c r="V3" s="4"/>
      <c r="W3" s="4"/>
      <c r="X3" s="4"/>
      <c r="Y3" s="4"/>
      <c r="Z3" s="4"/>
      <c r="AA3" s="4"/>
      <c r="AB3" s="19" t="s">
        <v>151</v>
      </c>
      <c r="AC3" s="22" t="s">
        <v>177</v>
      </c>
      <c r="AD3" s="4" t="s">
        <v>72</v>
      </c>
      <c r="AE3" s="4" t="s">
        <v>73</v>
      </c>
      <c r="AF3" s="4"/>
      <c r="AG3" s="19" t="s">
        <v>151</v>
      </c>
      <c r="AH3" s="22" t="s">
        <v>177</v>
      </c>
      <c r="AI3" s="4" t="s">
        <v>74</v>
      </c>
      <c r="AJ3" s="4"/>
      <c r="AK3" s="4"/>
      <c r="AL3" s="4"/>
      <c r="AM3" s="4"/>
      <c r="AN3" s="4"/>
      <c r="AO3" s="4"/>
      <c r="AP3" s="4"/>
      <c r="AQ3" s="19" t="s">
        <v>151</v>
      </c>
      <c r="AR3" s="22" t="s">
        <v>177</v>
      </c>
      <c r="AS3" s="4" t="s">
        <v>75</v>
      </c>
      <c r="AT3" s="4"/>
      <c r="AU3" s="19" t="s">
        <v>151</v>
      </c>
      <c r="AV3" s="22" t="s">
        <v>177</v>
      </c>
      <c r="AW3" s="4" t="s">
        <v>76</v>
      </c>
      <c r="AX3" s="4"/>
      <c r="AY3" s="19" t="s">
        <v>151</v>
      </c>
      <c r="AZ3" s="22" t="s">
        <v>177</v>
      </c>
      <c r="BA3" s="4" t="s">
        <v>77</v>
      </c>
      <c r="BB3" s="4" t="s">
        <v>78</v>
      </c>
      <c r="BC3" s="4" t="s">
        <v>79</v>
      </c>
      <c r="BD3" s="4" t="s">
        <v>80</v>
      </c>
      <c r="BE3" s="4" t="s">
        <v>81</v>
      </c>
      <c r="BF3" s="4" t="s">
        <v>82</v>
      </c>
      <c r="BG3" s="4" t="s">
        <v>83</v>
      </c>
      <c r="BH3" s="4" t="s">
        <v>84</v>
      </c>
      <c r="BI3" s="4" t="s">
        <v>85</v>
      </c>
      <c r="BJ3" s="4" t="s">
        <v>86</v>
      </c>
      <c r="BK3" s="4" t="s">
        <v>87</v>
      </c>
      <c r="BL3" s="4" t="s">
        <v>88</v>
      </c>
      <c r="BM3" s="4" t="s">
        <v>89</v>
      </c>
      <c r="BN3" s="4" t="s">
        <v>90</v>
      </c>
      <c r="BO3" s="4" t="s">
        <v>91</v>
      </c>
      <c r="BP3" s="4" t="s">
        <v>92</v>
      </c>
      <c r="BQ3" s="4" t="s">
        <v>93</v>
      </c>
      <c r="BR3" s="4" t="s">
        <v>94</v>
      </c>
      <c r="BS3" s="4" t="s">
        <v>95</v>
      </c>
      <c r="BT3" s="4" t="s">
        <v>96</v>
      </c>
      <c r="BU3" s="4" t="s">
        <v>97</v>
      </c>
      <c r="BV3" s="4" t="s">
        <v>98</v>
      </c>
      <c r="BW3" s="4" t="s">
        <v>99</v>
      </c>
      <c r="BX3" s="4" t="s">
        <v>100</v>
      </c>
      <c r="BY3" s="21" t="s">
        <v>101</v>
      </c>
      <c r="BZ3" s="21" t="s">
        <v>102</v>
      </c>
      <c r="CA3" s="21" t="s">
        <v>103</v>
      </c>
      <c r="CB3" s="21" t="s">
        <v>104</v>
      </c>
      <c r="CC3" s="21" t="s">
        <v>105</v>
      </c>
      <c r="CD3" s="21" t="s">
        <v>106</v>
      </c>
      <c r="CE3" s="21" t="s">
        <v>107</v>
      </c>
      <c r="CF3" s="21" t="s">
        <v>108</v>
      </c>
      <c r="CG3" s="21" t="s">
        <v>160</v>
      </c>
      <c r="CH3" s="21" t="s">
        <v>161</v>
      </c>
      <c r="CI3" s="21" t="s">
        <v>162</v>
      </c>
      <c r="CJ3" s="21" t="s">
        <v>163</v>
      </c>
      <c r="CK3" s="21" t="s">
        <v>164</v>
      </c>
      <c r="CL3" s="21" t="s">
        <v>165</v>
      </c>
      <c r="CM3" s="21" t="s">
        <v>166</v>
      </c>
      <c r="CN3" s="21" t="s">
        <v>167</v>
      </c>
      <c r="CO3" s="21" t="s">
        <v>109</v>
      </c>
      <c r="CP3" s="21" t="s">
        <v>110</v>
      </c>
      <c r="CQ3" s="21" t="s">
        <v>111</v>
      </c>
      <c r="CR3" s="21" t="s">
        <v>112</v>
      </c>
      <c r="CS3" s="21" t="s">
        <v>113</v>
      </c>
      <c r="CT3" s="21" t="s">
        <v>114</v>
      </c>
      <c r="CU3" s="21" t="s">
        <v>115</v>
      </c>
      <c r="CV3" s="21" t="s">
        <v>116</v>
      </c>
      <c r="CW3" s="21" t="s">
        <v>117</v>
      </c>
      <c r="CX3" s="21" t="s">
        <v>118</v>
      </c>
      <c r="CY3" s="21" t="s">
        <v>119</v>
      </c>
      <c r="CZ3" s="21" t="s">
        <v>120</v>
      </c>
      <c r="DA3" s="21" t="s">
        <v>121</v>
      </c>
      <c r="DB3" s="21" t="s">
        <v>122</v>
      </c>
      <c r="DC3" s="21" t="s">
        <v>123</v>
      </c>
      <c r="DD3" s="21" t="s">
        <v>124</v>
      </c>
      <c r="DE3" s="21" t="s">
        <v>125</v>
      </c>
      <c r="DF3" s="21" t="s">
        <v>126</v>
      </c>
      <c r="DG3" s="21" t="s">
        <v>127</v>
      </c>
      <c r="DH3" s="21" t="s">
        <v>128</v>
      </c>
      <c r="DI3" s="21" t="s">
        <v>129</v>
      </c>
      <c r="DJ3" s="21" t="s">
        <v>130</v>
      </c>
      <c r="DK3" s="21" t="s">
        <v>131</v>
      </c>
      <c r="DL3" s="21" t="s">
        <v>132</v>
      </c>
      <c r="DM3" s="21" t="s">
        <v>133</v>
      </c>
      <c r="DN3" s="21" t="s">
        <v>134</v>
      </c>
      <c r="DO3" s="21" t="s">
        <v>135</v>
      </c>
      <c r="DP3" s="21" t="s">
        <v>136</v>
      </c>
      <c r="DQ3" s="21" t="s">
        <v>137</v>
      </c>
      <c r="DR3" s="21" t="s">
        <v>138</v>
      </c>
      <c r="DS3" s="21" t="s">
        <v>139</v>
      </c>
      <c r="DT3" s="21" t="s">
        <v>140</v>
      </c>
      <c r="DU3" s="21" t="s">
        <v>168</v>
      </c>
      <c r="DV3" s="21" t="s">
        <v>169</v>
      </c>
      <c r="DW3" s="21" t="s">
        <v>170</v>
      </c>
      <c r="DX3" s="21" t="s">
        <v>171</v>
      </c>
      <c r="DY3" s="21" t="s">
        <v>172</v>
      </c>
      <c r="DZ3" s="21" t="s">
        <v>173</v>
      </c>
      <c r="EA3" s="21" t="s">
        <v>174</v>
      </c>
      <c r="EB3" s="21" t="s">
        <v>175</v>
      </c>
      <c r="EC3" s="22" t="s">
        <v>177</v>
      </c>
    </row>
    <row r="4" spans="1:133" ht="32.4" x14ac:dyDescent="0.45">
      <c r="A4" s="6" t="s">
        <v>184</v>
      </c>
      <c r="B4" s="6" t="s">
        <v>185</v>
      </c>
      <c r="C4" s="6" t="s">
        <v>186</v>
      </c>
      <c r="D4" s="17" t="s">
        <v>187</v>
      </c>
      <c r="E4" s="18" t="s">
        <v>149</v>
      </c>
      <c r="F4" s="23"/>
      <c r="G4" s="6" t="s">
        <v>188</v>
      </c>
      <c r="H4" s="6" t="s">
        <v>189</v>
      </c>
      <c r="I4" s="6" t="s">
        <v>190</v>
      </c>
      <c r="J4" s="17" t="s">
        <v>191</v>
      </c>
      <c r="K4" s="18" t="s">
        <v>150</v>
      </c>
      <c r="L4" s="23"/>
      <c r="M4" s="6" t="s">
        <v>192</v>
      </c>
      <c r="N4" s="6" t="s">
        <v>193</v>
      </c>
      <c r="O4" s="18" t="s">
        <v>152</v>
      </c>
      <c r="P4" s="23"/>
      <c r="Q4" s="6" t="s">
        <v>194</v>
      </c>
      <c r="R4" s="6" t="s">
        <v>195</v>
      </c>
      <c r="S4" s="18" t="s">
        <v>153</v>
      </c>
      <c r="T4" s="23"/>
      <c r="U4" s="6" t="s">
        <v>196</v>
      </c>
      <c r="V4" s="6" t="s">
        <v>197</v>
      </c>
      <c r="W4" s="6" t="s">
        <v>198</v>
      </c>
      <c r="X4" s="6" t="s">
        <v>199</v>
      </c>
      <c r="Y4" s="6" t="s">
        <v>200</v>
      </c>
      <c r="Z4" s="6" t="s">
        <v>201</v>
      </c>
      <c r="AA4" s="6" t="s">
        <v>202</v>
      </c>
      <c r="AB4" s="18" t="s">
        <v>154</v>
      </c>
      <c r="AC4" s="23"/>
      <c r="AD4" s="6" t="s">
        <v>144</v>
      </c>
      <c r="AE4" s="6" t="s">
        <v>203</v>
      </c>
      <c r="AF4" s="6" t="s">
        <v>204</v>
      </c>
      <c r="AG4" s="18" t="s">
        <v>155</v>
      </c>
      <c r="AH4" s="23"/>
      <c r="AI4" s="17" t="s">
        <v>205</v>
      </c>
      <c r="AJ4" s="6" t="s">
        <v>206</v>
      </c>
      <c r="AK4" s="6" t="s">
        <v>207</v>
      </c>
      <c r="AL4" s="6" t="s">
        <v>208</v>
      </c>
      <c r="AM4" s="6" t="s">
        <v>209</v>
      </c>
      <c r="AN4" s="6" t="s">
        <v>210</v>
      </c>
      <c r="AO4" s="17" t="s">
        <v>211</v>
      </c>
      <c r="AP4" s="6" t="s">
        <v>212</v>
      </c>
      <c r="AQ4" s="20" t="s">
        <v>157</v>
      </c>
      <c r="AR4" s="23"/>
      <c r="AS4" s="6" t="s">
        <v>213</v>
      </c>
      <c r="AT4" s="6" t="s">
        <v>214</v>
      </c>
      <c r="AU4" s="20" t="s">
        <v>158</v>
      </c>
      <c r="AV4" s="23"/>
      <c r="AW4" s="6" t="s">
        <v>213</v>
      </c>
      <c r="AX4" s="6" t="s">
        <v>214</v>
      </c>
      <c r="AY4" s="20" t="s">
        <v>159</v>
      </c>
      <c r="AZ4" s="23"/>
      <c r="BA4" s="6" t="s">
        <v>144</v>
      </c>
      <c r="BB4" s="6" t="s">
        <v>144</v>
      </c>
      <c r="BC4" s="6" t="s">
        <v>144</v>
      </c>
      <c r="BD4" s="6" t="s">
        <v>144</v>
      </c>
      <c r="BE4" s="6" t="s">
        <v>144</v>
      </c>
      <c r="BF4" s="6" t="s">
        <v>144</v>
      </c>
      <c r="BG4" s="6" t="s">
        <v>144</v>
      </c>
      <c r="BH4" s="6" t="s">
        <v>144</v>
      </c>
      <c r="BI4" s="6" t="s">
        <v>144</v>
      </c>
      <c r="BJ4" s="6" t="s">
        <v>144</v>
      </c>
      <c r="BK4" s="6" t="s">
        <v>144</v>
      </c>
      <c r="BL4" s="6" t="s">
        <v>144</v>
      </c>
      <c r="BM4" s="6" t="s">
        <v>144</v>
      </c>
      <c r="BN4" s="6" t="s">
        <v>144</v>
      </c>
      <c r="BO4" s="6" t="s">
        <v>144</v>
      </c>
      <c r="BP4" s="6" t="s">
        <v>144</v>
      </c>
      <c r="BQ4" s="6" t="s">
        <v>144</v>
      </c>
      <c r="BR4" s="6" t="s">
        <v>144</v>
      </c>
      <c r="BS4" s="6" t="s">
        <v>144</v>
      </c>
      <c r="BT4" s="6" t="s">
        <v>144</v>
      </c>
      <c r="BU4" s="6" t="s">
        <v>144</v>
      </c>
      <c r="BV4" s="6" t="s">
        <v>144</v>
      </c>
      <c r="BW4" s="6" t="s">
        <v>144</v>
      </c>
      <c r="BX4" s="6" t="s">
        <v>144</v>
      </c>
      <c r="BY4" s="6" t="s">
        <v>144</v>
      </c>
      <c r="BZ4" s="6" t="s">
        <v>144</v>
      </c>
      <c r="CA4" s="6" t="s">
        <v>144</v>
      </c>
      <c r="CB4" s="6" t="s">
        <v>144</v>
      </c>
      <c r="CC4" s="6" t="s">
        <v>144</v>
      </c>
      <c r="CD4" s="6" t="s">
        <v>144</v>
      </c>
      <c r="CE4" s="6" t="s">
        <v>144</v>
      </c>
      <c r="CF4" s="6" t="s">
        <v>144</v>
      </c>
      <c r="CG4" s="6" t="s">
        <v>144</v>
      </c>
      <c r="CH4" s="6" t="s">
        <v>144</v>
      </c>
      <c r="CI4" s="6" t="s">
        <v>144</v>
      </c>
      <c r="CJ4" s="6" t="s">
        <v>144</v>
      </c>
      <c r="CK4" s="6" t="s">
        <v>144</v>
      </c>
      <c r="CL4" s="6" t="s">
        <v>144</v>
      </c>
      <c r="CM4" s="6" t="s">
        <v>144</v>
      </c>
      <c r="CN4" s="6" t="s">
        <v>144</v>
      </c>
      <c r="CO4" s="6" t="s">
        <v>144</v>
      </c>
      <c r="CP4" s="6" t="s">
        <v>144</v>
      </c>
      <c r="CQ4" s="6" t="s">
        <v>144</v>
      </c>
      <c r="CR4" s="6" t="s">
        <v>144</v>
      </c>
      <c r="CS4" s="6" t="s">
        <v>144</v>
      </c>
      <c r="CT4" s="6" t="s">
        <v>144</v>
      </c>
      <c r="CU4" s="6" t="s">
        <v>144</v>
      </c>
      <c r="CV4" s="6" t="s">
        <v>144</v>
      </c>
      <c r="CW4" s="6" t="s">
        <v>144</v>
      </c>
      <c r="CX4" s="6" t="s">
        <v>144</v>
      </c>
      <c r="CY4" s="6" t="s">
        <v>144</v>
      </c>
      <c r="CZ4" s="6" t="s">
        <v>144</v>
      </c>
      <c r="DA4" s="6" t="s">
        <v>144</v>
      </c>
      <c r="DB4" s="6" t="s">
        <v>144</v>
      </c>
      <c r="DC4" s="6" t="s">
        <v>144</v>
      </c>
      <c r="DD4" s="6" t="s">
        <v>144</v>
      </c>
      <c r="DE4" s="6" t="s">
        <v>144</v>
      </c>
      <c r="DF4" s="6" t="s">
        <v>144</v>
      </c>
      <c r="DG4" s="6" t="s">
        <v>144</v>
      </c>
      <c r="DH4" s="6" t="s">
        <v>144</v>
      </c>
      <c r="DI4" s="6" t="s">
        <v>144</v>
      </c>
      <c r="DJ4" s="6" t="s">
        <v>144</v>
      </c>
      <c r="DK4" s="6" t="s">
        <v>144</v>
      </c>
      <c r="DL4" s="6" t="s">
        <v>144</v>
      </c>
      <c r="DM4" s="6" t="s">
        <v>144</v>
      </c>
      <c r="DN4" s="6" t="s">
        <v>144</v>
      </c>
      <c r="DO4" s="6" t="s">
        <v>144</v>
      </c>
      <c r="DP4" s="6" t="s">
        <v>144</v>
      </c>
      <c r="DQ4" s="6" t="s">
        <v>144</v>
      </c>
      <c r="DR4" s="6" t="s">
        <v>144</v>
      </c>
      <c r="DS4" s="6" t="s">
        <v>144</v>
      </c>
      <c r="DT4" s="6" t="s">
        <v>144</v>
      </c>
      <c r="DU4" s="6" t="s">
        <v>144</v>
      </c>
      <c r="DV4" s="6" t="s">
        <v>144</v>
      </c>
      <c r="DW4" s="6" t="s">
        <v>144</v>
      </c>
      <c r="DX4" s="6" t="s">
        <v>144</v>
      </c>
      <c r="DY4" s="6" t="s">
        <v>144</v>
      </c>
      <c r="DZ4" s="6" t="s">
        <v>144</v>
      </c>
      <c r="EA4" s="6" t="s">
        <v>144</v>
      </c>
      <c r="EB4" s="6" t="s">
        <v>144</v>
      </c>
      <c r="EC4" s="23"/>
    </row>
    <row r="5" spans="1:133" s="1" customFormat="1" x14ac:dyDescent="0.45">
      <c r="A5" s="7">
        <f>IF(調査票!C9="○",1,0)</f>
        <v>0</v>
      </c>
      <c r="B5" s="7">
        <f>IF(調査票!C10="○",2,0)</f>
        <v>0</v>
      </c>
      <c r="C5" s="7">
        <f>IF(調査票!C11="○",3,0)</f>
        <v>0</v>
      </c>
      <c r="D5" s="7">
        <f>IF(調査票!C12="○",4,0)</f>
        <v>0</v>
      </c>
      <c r="E5" s="7">
        <f>SUM(A5:D5)</f>
        <v>0</v>
      </c>
      <c r="F5" s="7">
        <f>IF(COUNTIF(A5:D5,"&gt;0")&gt;1,1,0)</f>
        <v>0</v>
      </c>
      <c r="G5" s="7">
        <f>IF(調査票!C16="○",1,0)</f>
        <v>0</v>
      </c>
      <c r="H5" s="7">
        <f>IF(調査票!C17="○",2,0)</f>
        <v>0</v>
      </c>
      <c r="I5" s="7">
        <f>IF(調査票!C18="○",3,0)</f>
        <v>0</v>
      </c>
      <c r="J5" s="7">
        <f>IF(調査票!C19="○",4,0)</f>
        <v>0</v>
      </c>
      <c r="K5" s="7">
        <f>SUM(G5:J5)</f>
        <v>0</v>
      </c>
      <c r="L5" s="7">
        <f>IF(COUNTIF(G5:J5,"&gt;0")&gt;1,1,0)</f>
        <v>0</v>
      </c>
      <c r="M5" s="7">
        <f>IF(調査票!I23="○",1,0)</f>
        <v>0</v>
      </c>
      <c r="N5" s="7">
        <f>IF(調査票!N23="○",2,0)</f>
        <v>0</v>
      </c>
      <c r="O5" s="7">
        <f>SUM(M5:N5)</f>
        <v>0</v>
      </c>
      <c r="P5" s="7">
        <f>IF(COUNTIF(M5:N5,"&gt;0")&gt;1,1,0)</f>
        <v>0</v>
      </c>
      <c r="Q5" s="7">
        <f>IF(調査票!I24="○",1,0)</f>
        <v>0</v>
      </c>
      <c r="R5" s="7">
        <f>IF(調査票!N24="○",2,0)</f>
        <v>0</v>
      </c>
      <c r="S5" s="7">
        <f>SUM(Q5:R5)</f>
        <v>0</v>
      </c>
      <c r="T5" s="7">
        <f>IF(COUNTIF(Q5:R5,"&gt;0")&gt;1,1,0)</f>
        <v>0</v>
      </c>
      <c r="U5" s="7">
        <f>IF(調査票!I25="○",1,0)</f>
        <v>0</v>
      </c>
      <c r="V5" s="7">
        <f>IF(調査票!L25="○",2,0)</f>
        <v>0</v>
      </c>
      <c r="W5" s="7">
        <f>IF(調査票!O25="○",3,0)</f>
        <v>0</v>
      </c>
      <c r="X5" s="7">
        <f>IF(調査票!I26="○",4,0)</f>
        <v>0</v>
      </c>
      <c r="Y5" s="7">
        <f>IF(調査票!L26="○",5,0)</f>
        <v>0</v>
      </c>
      <c r="Z5" s="7">
        <f>IF(調査票!O26="○",6,0)</f>
        <v>0</v>
      </c>
      <c r="AA5" s="7">
        <f>IF(調査票!I27="○",7,0)</f>
        <v>0</v>
      </c>
      <c r="AB5" s="7">
        <f>SUM(U5:AA5)</f>
        <v>0</v>
      </c>
      <c r="AC5" s="7">
        <f>IF(COUNTIF(U5:AA5,"&gt;0")&gt;1,1,0)</f>
        <v>0</v>
      </c>
      <c r="AD5" s="7">
        <f>調査票!K28</f>
        <v>0</v>
      </c>
      <c r="AE5" s="7">
        <f>IF(調査票!I29="○",1,0)</f>
        <v>0</v>
      </c>
      <c r="AF5" s="7">
        <f>IF(調査票!I30="○",2,0)</f>
        <v>0</v>
      </c>
      <c r="AG5" s="7">
        <f>SUM(AE5:AF5)</f>
        <v>0</v>
      </c>
      <c r="AH5" s="7">
        <f>IF(COUNTIF(AE5:AF5,"&gt;0")&gt;1,1,0)</f>
        <v>0</v>
      </c>
      <c r="AI5" s="7">
        <f>IF(調査票!C34="○",1,0)</f>
        <v>0</v>
      </c>
      <c r="AJ5" s="7">
        <f>IF(調査票!C35="○",2,0)</f>
        <v>0</v>
      </c>
      <c r="AK5" s="7">
        <f>IF(調査票!C36="○",3,0)</f>
        <v>0</v>
      </c>
      <c r="AL5" s="7">
        <f>IF(調査票!C37="○",4,0)</f>
        <v>0</v>
      </c>
      <c r="AM5" s="7">
        <f>IF(調査票!C38="○",5,0)</f>
        <v>0</v>
      </c>
      <c r="AN5" s="7">
        <f>IF(調査票!C39="○",6,0)</f>
        <v>0</v>
      </c>
      <c r="AO5" s="7">
        <f>IF(調査票!C40="○",7,0)</f>
        <v>0</v>
      </c>
      <c r="AP5" s="7">
        <f>IF(調査票!C41="○",8,0)</f>
        <v>0</v>
      </c>
      <c r="AQ5" s="7">
        <f>SUM(AI5:AP5)</f>
        <v>0</v>
      </c>
      <c r="AR5" s="7">
        <f>IF(COUNTIF(AI5:AP5,"&gt;0")&gt;1,1,0)</f>
        <v>0</v>
      </c>
      <c r="AS5" s="7">
        <f>IF(調査票!G46="○",1,0)</f>
        <v>0</v>
      </c>
      <c r="AT5" s="7">
        <f>IF(調査票!G47="○",2,0)</f>
        <v>0</v>
      </c>
      <c r="AU5" s="7">
        <f>SUM(AS5:AT5)</f>
        <v>0</v>
      </c>
      <c r="AV5" s="7">
        <f>IF(COUNTIF(AS5:AT5,"&gt;0")&gt;1,1,0)</f>
        <v>0</v>
      </c>
      <c r="AW5" s="7">
        <f>IF(調査票!G48="○",1,0)</f>
        <v>0</v>
      </c>
      <c r="AX5" s="7">
        <f>IF(調査票!G49="○",2,0)</f>
        <v>0</v>
      </c>
      <c r="AY5" s="7">
        <f>SUM(AW5:AX5)</f>
        <v>0</v>
      </c>
      <c r="AZ5" s="7">
        <f>IF(COUNTIF(AW5:AX5,"&gt;0")&gt;1,1,0)</f>
        <v>0</v>
      </c>
      <c r="BA5" s="7">
        <f>調査票!E71</f>
        <v>0</v>
      </c>
      <c r="BB5" s="7">
        <f>調査票!E72</f>
        <v>0</v>
      </c>
      <c r="BC5" s="7">
        <f>調査票!E73</f>
        <v>0</v>
      </c>
      <c r="BD5" s="7">
        <f>調査票!E74</f>
        <v>0</v>
      </c>
      <c r="BE5" s="7">
        <f>調査票!E75</f>
        <v>0</v>
      </c>
      <c r="BF5" s="7">
        <f>調査票!E76</f>
        <v>0</v>
      </c>
      <c r="BG5" s="7">
        <f>調査票!E77</f>
        <v>0</v>
      </c>
      <c r="BH5" s="7">
        <f>調査票!E78</f>
        <v>0</v>
      </c>
      <c r="BI5" s="7">
        <f>調査票!H71</f>
        <v>0</v>
      </c>
      <c r="BJ5" s="7">
        <f>調査票!H72</f>
        <v>0</v>
      </c>
      <c r="BK5" s="7">
        <f>調査票!H73</f>
        <v>0</v>
      </c>
      <c r="BL5" s="7">
        <f>調査票!H74</f>
        <v>0</v>
      </c>
      <c r="BM5" s="7">
        <f>調査票!H75</f>
        <v>0</v>
      </c>
      <c r="BN5" s="7">
        <f>調査票!H76</f>
        <v>0</v>
      </c>
      <c r="BO5" s="7">
        <f>調査票!H77</f>
        <v>0</v>
      </c>
      <c r="BP5" s="7">
        <f>調査票!H78</f>
        <v>0</v>
      </c>
      <c r="BQ5" s="7">
        <f>調査票!K71</f>
        <v>0</v>
      </c>
      <c r="BR5" s="7">
        <f>調査票!K72</f>
        <v>0</v>
      </c>
      <c r="BS5" s="7">
        <f>調査票!K73</f>
        <v>0</v>
      </c>
      <c r="BT5" s="7">
        <f>調査票!K74</f>
        <v>0</v>
      </c>
      <c r="BU5" s="7">
        <f>調査票!K75</f>
        <v>0</v>
      </c>
      <c r="BV5" s="7">
        <f>調査票!K76</f>
        <v>0</v>
      </c>
      <c r="BW5" s="7">
        <f>調査票!K77</f>
        <v>0</v>
      </c>
      <c r="BX5" s="7">
        <f>調査票!K78</f>
        <v>0</v>
      </c>
      <c r="BY5" s="7">
        <f>調査票!N71</f>
        <v>0</v>
      </c>
      <c r="BZ5" s="7">
        <f>調査票!N72</f>
        <v>0</v>
      </c>
      <c r="CA5" s="7">
        <f>調査票!N73</f>
        <v>0</v>
      </c>
      <c r="CB5" s="7">
        <f>調査票!N74</f>
        <v>0</v>
      </c>
      <c r="CC5" s="7">
        <f>調査票!N75</f>
        <v>0</v>
      </c>
      <c r="CD5" s="7">
        <f>調査票!N76</f>
        <v>0</v>
      </c>
      <c r="CE5" s="7">
        <f>調査票!N77</f>
        <v>0</v>
      </c>
      <c r="CF5" s="7">
        <f>調査票!N78</f>
        <v>0</v>
      </c>
      <c r="CG5" s="7">
        <f>調査票!Q71</f>
        <v>0</v>
      </c>
      <c r="CH5" s="7">
        <f>調査票!Q72</f>
        <v>0</v>
      </c>
      <c r="CI5" s="7">
        <f>調査票!Q73</f>
        <v>0</v>
      </c>
      <c r="CJ5" s="7">
        <f>調査票!Q74</f>
        <v>0</v>
      </c>
      <c r="CK5" s="7">
        <f>調査票!Q75</f>
        <v>0</v>
      </c>
      <c r="CL5" s="7">
        <f>調査票!Q76</f>
        <v>0</v>
      </c>
      <c r="CM5" s="7">
        <f>調査票!Q77</f>
        <v>0</v>
      </c>
      <c r="CN5" s="7">
        <f>調査票!Q78</f>
        <v>0</v>
      </c>
      <c r="CO5" s="7">
        <f>調査票!E85</f>
        <v>0</v>
      </c>
      <c r="CP5" s="7">
        <f>調査票!E86</f>
        <v>0</v>
      </c>
      <c r="CQ5" s="7">
        <f>調査票!E87</f>
        <v>0</v>
      </c>
      <c r="CR5" s="7">
        <f>調査票!E88</f>
        <v>0</v>
      </c>
      <c r="CS5" s="7">
        <f>調査票!E89</f>
        <v>0</v>
      </c>
      <c r="CT5" s="7">
        <f>調査票!E90</f>
        <v>0</v>
      </c>
      <c r="CU5" s="7">
        <f>調査票!E91</f>
        <v>0</v>
      </c>
      <c r="CV5" s="7">
        <f>調査票!E92</f>
        <v>0</v>
      </c>
      <c r="CW5" s="7">
        <f>調査票!H85</f>
        <v>0</v>
      </c>
      <c r="CX5" s="7">
        <f>調査票!H86</f>
        <v>0</v>
      </c>
      <c r="CY5" s="7">
        <f>調査票!H87</f>
        <v>0</v>
      </c>
      <c r="CZ5" s="7">
        <f>調査票!H88</f>
        <v>0</v>
      </c>
      <c r="DA5" s="7">
        <f>調査票!H89</f>
        <v>0</v>
      </c>
      <c r="DB5" s="7">
        <f>調査票!H90</f>
        <v>0</v>
      </c>
      <c r="DC5" s="7">
        <f>調査票!H91</f>
        <v>0</v>
      </c>
      <c r="DD5" s="7">
        <f>調査票!H92</f>
        <v>0</v>
      </c>
      <c r="DE5" s="7">
        <f>調査票!K85</f>
        <v>0</v>
      </c>
      <c r="DF5" s="7">
        <f>調査票!K86</f>
        <v>0</v>
      </c>
      <c r="DG5" s="7">
        <f>調査票!K87</f>
        <v>0</v>
      </c>
      <c r="DH5" s="7">
        <f>調査票!K88</f>
        <v>0</v>
      </c>
      <c r="DI5" s="7">
        <f>調査票!K89</f>
        <v>0</v>
      </c>
      <c r="DJ5" s="7">
        <f>調査票!K90</f>
        <v>0</v>
      </c>
      <c r="DK5" s="7">
        <f>調査票!K91</f>
        <v>0</v>
      </c>
      <c r="DL5" s="7">
        <f>調査票!K92</f>
        <v>0</v>
      </c>
      <c r="DM5" s="7">
        <f>調査票!N85</f>
        <v>0</v>
      </c>
      <c r="DN5" s="7">
        <f>調査票!N86</f>
        <v>0</v>
      </c>
      <c r="DO5" s="7">
        <f>調査票!N87</f>
        <v>0</v>
      </c>
      <c r="DP5" s="7">
        <f>調査票!N88</f>
        <v>0</v>
      </c>
      <c r="DQ5" s="7">
        <f>調査票!N89</f>
        <v>0</v>
      </c>
      <c r="DR5" s="7">
        <f>調査票!N90</f>
        <v>0</v>
      </c>
      <c r="DS5" s="7">
        <f>調査票!N91</f>
        <v>0</v>
      </c>
      <c r="DT5" s="7">
        <f>調査票!N92</f>
        <v>0</v>
      </c>
      <c r="DU5" s="7">
        <f>調査票!Q85</f>
        <v>0</v>
      </c>
      <c r="DV5" s="7">
        <f>調査票!Q86</f>
        <v>0</v>
      </c>
      <c r="DW5" s="7">
        <f>調査票!Q87</f>
        <v>0</v>
      </c>
      <c r="DX5" s="7">
        <f>調査票!Q88</f>
        <v>0</v>
      </c>
      <c r="DY5" s="7">
        <f>調査票!Q89</f>
        <v>0</v>
      </c>
      <c r="DZ5" s="7">
        <f>調査票!Q90</f>
        <v>0</v>
      </c>
      <c r="EA5" s="7">
        <f>調査票!Q91</f>
        <v>0</v>
      </c>
      <c r="EB5" s="7">
        <f>調査票!Q92</f>
        <v>0</v>
      </c>
      <c r="EC5" s="7">
        <f>IF(SUM(BH5,BP5,BX5,CF5,CN5,DD5,DL5,DT5,EB5)/60&gt;AD5,1,0)</f>
        <v>0</v>
      </c>
    </row>
  </sheetData>
  <sheetProtection sheet="1" objects="1" scenarios="1"/>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調査票</vt:lpstr>
      <vt:lpstr>集計（調査票から転記）</vt:lpstr>
      <vt:lpstr>転記作業用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2024-04-22T02:21:54Z</dcterms:created>
  <dcterms:modified xsi:type="dcterms:W3CDTF">2025-12-01T06:26:46Z</dcterms:modified>
</cp:coreProperties>
</file>