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fl001\共有フォルダ\C soumu ka\zaimukeiri　（財務経理共通）\経営分析\R5決算　総務省作成\"/>
    </mc:Choice>
  </mc:AlternateContent>
  <workbookProtection workbookAlgorithmName="SHA-512" workbookHashValue="ZPsbQy6BeVb1iCUzdZvpmGZ1CVamvxYfBns+XP499GnAkOR5sInvaQQ8SWUgPQ4etsGDX5YtGgZAE5RlVGN9Zg==" workbookSaltValue="9BF6lNcxYq+kDreYHGxRLw==" workbookSpinCount="100000" lockStructure="1"/>
  <bookViews>
    <workbookView xWindow="0" yWindow="0" windowWidth="28800" windowHeight="114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P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<sst xmlns="http://schemas.openxmlformats.org/spreadsheetml/2006/main" count="228" uniqueCount="114">
  <si>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</si>
  <si>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</si>
  <si>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</si>
  <si>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</si>
  <si>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</si>
  <si>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</si>
  <si>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</si>
  <si>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</si>
  <si>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</si>
  <si>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</si>
  <si>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</si>
  <si>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</si>
  <si>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</si>
  <si>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</si>
  <si>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</si>
  <si>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</si>
  <si>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</si>
  <si>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</si>
  <si>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</si>
  <si>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</si>
  <si>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</si>
  <si>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</si>
  <si>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</si>
  <si>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</si>
  <si>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</si>
  <si>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</si>
  <si>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</si>
  <si>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</si>
  <si>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</si>
  <si>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</si>
  <si>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</si>
  <si>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</si>
  <si>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</si>
  <si>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</si>
  <si>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</si>
  <si>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</si>
  <si>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</si>
  <si>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</si>
  <si>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</si>
  <si>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</si>
  <si>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</si>
  <si>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</si>
  <si>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</si>
  <si>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</si>
  <si>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</si>
  <si>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</si>
  <si>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</si>
  <si>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</si>
  <si>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</si>
  <si>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</si>
  <si>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</si>
  <si>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</si>
  <si>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</si>
  <si>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</si>
  <si>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</si>
  <si>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</si>
  <si>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</si>
  <si>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</si>
  <si>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</si>
  <si>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</si>
  <si>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</si>
  <si>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</si>
  <si>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</si>
  <si>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</si>
  <si>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</si>
  <si>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</si>
  <si>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</si>
  <si>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</si>
  <si>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</si>
  <si>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</si>
  <si>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</si>
  <si>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</si>
  <si>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</si>
  <si>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</si>
  <si>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</si>
  <si>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</si>
  <si>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</si>
  <si>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</si>
  <si>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</si>
  <si>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</si>
  <si>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</si>
  <si>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</si>
  <si>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</si>
  <si>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</si>
  <si>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</si>
  <si>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</si>
  <si>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</si>
  <si>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</si>
  <si>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</si>
  <si>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</si>
  <si>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</si>
  <si>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</si>
  <si>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</si>
  <si>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江別市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</si>
  <si>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</si>
  <si>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</si>
  <si>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</si>
  <si>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</si>
  <si>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</si>
  <si>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</si>
  <si>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</si>
  <si>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</si>
  <si>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</si>
  <si>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</si>
  <si>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</si>
  <si>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</si>
  <si>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</si>
  <si>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</si>
  <si>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</si>
  <si>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</si>
  <si>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</si>
  <si>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 令和５年度の有形固定資産減価償却率は、53.81％となっており、保有する有形固定資産の半分以上が法定耐用年数に近づいていると分析できる。数値は類似団体や全国平均と比べて若干高く、施設の老朽化が比較的進行している状況を表している。
　管路経年化率に関しては、昭和40年代に布設された大麻団地の管を既に更新していることにより、9.75％と類似団体に比べて低い数値となっている。一方、昭和50年代に布設された管も多くあり、耐用年数を経過した管が増えてきている。
　管路更新率0.58％では全ての管路を更新するのに100年以上かかることから、各年度の事業費を平準化しながら、計画的に更新していく。</t>
    <rPh sb="37" eb="39">
      <t>ユウケイ</t>
    </rPh>
    <rPh sb="39" eb="41">
      <t>コテイ</t>
    </rPh>
    <rPh sb="46" eb="48">
      <t>イジョウ</t>
    </rPh>
    <rPh sb="187" eb="189">
      <t>イッポウ</t>
    </rPh>
    <rPh sb="190" eb="192">
      <t>ショウワ</t>
    </rPh>
    <rPh sb="194" eb="196">
      <t>ネンダイ</t>
    </rPh>
    <rPh sb="197" eb="199">
      <t>フセツ</t>
    </rPh>
    <rPh sb="202" eb="203">
      <t>カン</t>
    </rPh>
    <rPh sb="204" eb="205">
      <t>オオ</t>
    </rPh>
    <rPh sb="209" eb="211">
      <t>タイヨウ</t>
    </rPh>
    <rPh sb="211" eb="213">
      <t>ネンスウ</t>
    </rPh>
    <rPh sb="214" eb="216">
      <t>ケイカ</t>
    </rPh>
    <rPh sb="218" eb="219">
      <t>カン</t>
    </rPh>
    <rPh sb="220" eb="221">
      <t>フ</t>
    </rPh>
    <phoneticPr fontId="4"/>
  </si>
  <si>
    <r>
      <t xml:space="preserve">  水道事業は現時点では健全な経営状態にある。
　令和５年度は</t>
    </r>
    <r>
      <rPr>
        <sz val="11"/>
        <rFont val="ＭＳ ゴシック"/>
        <family val="3"/>
        <charset val="128"/>
      </rPr>
      <t>宅地開発等により給水戸数が増加したものの、給水人口は減少し有収水量も減少した</t>
    </r>
    <r>
      <rPr>
        <sz val="11"/>
        <color theme="1"/>
        <rFont val="ＭＳ ゴシック"/>
        <family val="3"/>
        <charset val="128"/>
      </rPr>
      <t>。節水機器の普及等により１人あたりの使用量は減る傾向にあり、今後の人口減少も考慮すると、有収水量は減り給水収益も減収していくと予測される。
　また、今後は大量の管路が更新時期を迎え、その先には大規模施設の更新も控えており、楽観視できる状況にない。
　今後も、令和元年度から10年間を計画期間とし、令和５年度に中間見直しを行った上下水道ビジョンにおける長期的な収支見通しに基づき、引き続き効率化等により費用の圧縮を図るとともに、料金収入と企業債の借入との適切なバランスを取りながら、健全経営を維持していく。</t>
    </r>
    <rPh sb="31" eb="35">
      <t>タクチカイハツ</t>
    </rPh>
    <rPh sb="35" eb="36">
      <t>トウ</t>
    </rPh>
    <rPh sb="39" eb="43">
      <t>キュウスイコスウ</t>
    </rPh>
    <rPh sb="44" eb="46">
      <t>ゾウカ</t>
    </rPh>
    <rPh sb="57" eb="59">
      <t>ゲンショウ</t>
    </rPh>
    <rPh sb="65" eb="67">
      <t>ゲンショウ</t>
    </rPh>
    <phoneticPr fontId="4"/>
  </si>
  <si>
    <r>
      <t xml:space="preserve">  令和５年度の水道事業は、経常収支比率が前年度に続き100％を超え、単年度の収支は黒字の状態にある。
　累積欠損金は発生しておらず、流動比率は200％を超え、１年以内の債務に対して支払うことのできる現金等が十分にある。
　給水収益に対する企業債残高の割合は償還が進み減少してきている。
　料金回収率は前年度に続き100％を下回った。</t>
    </r>
    <r>
      <rPr>
        <sz val="11"/>
        <rFont val="ＭＳ ゴシック"/>
        <family val="3"/>
        <charset val="128"/>
      </rPr>
      <t>顧客サービスの向上と検針の効率化を図るため、地下式水道メータの地上化を実施しており、地下式に比べ高額な水道メータの減価償却費により給水に係る費用が増え、給水収益だけでは賄えていない状態となっている。</t>
    </r>
    <r>
      <rPr>
        <sz val="11"/>
        <color theme="1"/>
        <rFont val="ＭＳ ゴシック"/>
        <family val="3"/>
        <charset val="128"/>
      </rPr>
      <t xml:space="preserve">
　給水原価は従来から類似団体に比べ高い状況にある。寒冷地対策で水道管を地中深く埋設する必要があるため建設費用が割高となる。また、水源が河川の下流にあり、浄水のために薬品費がかかる。
</t>
    </r>
    <r>
      <rPr>
        <sz val="11"/>
        <rFont val="ＭＳ ゴシック"/>
        <family val="3"/>
        <charset val="128"/>
      </rPr>
      <t>　施設利用率については、宅地開発等による給水戸数の増加もあり、施設の配水能力に対する配水量の割合は高い水準を維持している。</t>
    </r>
    <r>
      <rPr>
        <sz val="11"/>
        <color theme="1"/>
        <rFont val="ＭＳ ゴシック"/>
        <family val="3"/>
        <charset val="128"/>
      </rPr>
      <t xml:space="preserve">
　有収率は高い水準を維持しており、水道施設を通して供給される水量が着実に収益に結びついている。</t>
    </r>
    <rPh sb="53" eb="55">
      <t>ルイセキ</t>
    </rPh>
    <rPh sb="55" eb="58">
      <t>ケッソンキン</t>
    </rPh>
    <rPh sb="59" eb="61">
      <t>ハッセイ</t>
    </rPh>
    <rPh sb="162" eb="163">
      <t>シタ</t>
    </rPh>
    <rPh sb="374" eb="375">
      <t>トウ</t>
    </rPh>
    <rPh sb="407" eb="408">
      <t>タカ</t>
    </rPh>
    <rPh sb="409" eb="411">
      <t>スイジュン</t>
    </rPh>
    <rPh sb="412" eb="414">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</si>
</sst>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0.71</c:v>
                </c:pt>
                <c:pt idx="1">
                  <c:v>0.57999999999999996</c:v>
                </c:pt>
                <c:pt idx="2">
                  <c:v>0.62</c:v>
                </c:pt>
                <c:pt idx="3">
                  <c:v>0.6</c:v>
                </c:pt>
                <c:pt idx="4">
                  <c:v>0.57999999999999996</c:v>
                </c:pt>
              </c:numCache>
            </c:numRef>
          </c:val>
          <c:extLst>
            <c:ext xmlns:c16="http://schemas.microsoft.com/office/drawing/2014/chart" uri="{C3380CC4-5D6E-409C-BE32-E72D297353CC}">
              <c16:uniqueId val="{00000000-2F4D-425E-8F10-7C60409FB8C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2F4D-425E-8F10-7C60409FB8C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67.260000000000005</c:v>
                </c:pt>
                <c:pt idx="1">
                  <c:v>69.33</c:v>
                </c:pt>
                <c:pt idx="2">
                  <c:v>69.209999999999994</c:v>
                </c:pt>
                <c:pt idx="3">
                  <c:v>67.92</c:v>
                </c:pt>
                <c:pt idx="4">
                  <c:v>67.349999999999994</c:v>
                </c:pt>
              </c:numCache>
            </c:numRef>
          </c:val>
          <c:extLst>
            <c:ext xmlns:c16="http://schemas.microsoft.com/office/drawing/2014/chart" uri="{C3380CC4-5D6E-409C-BE32-E72D297353CC}">
              <c16:uniqueId val="{00000000-C3AC-466B-8CB0-E134BA1F7E3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C3AC-466B-8CB0-E134BA1F7E3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95.76</c:v>
                </c:pt>
                <c:pt idx="1">
                  <c:v>95.4</c:v>
                </c:pt>
                <c:pt idx="2">
                  <c:v>95.29</c:v>
                </c:pt>
                <c:pt idx="3">
                  <c:v>94.89</c:v>
                </c:pt>
                <c:pt idx="4">
                  <c:v>95.08</c:v>
                </c:pt>
              </c:numCache>
            </c:numRef>
          </c:val>
          <c:extLst>
            <c:ext xmlns:c16="http://schemas.microsoft.com/office/drawing/2014/chart" uri="{C3380CC4-5D6E-409C-BE32-E72D297353CC}">
              <c16:uniqueId val="{00000000-0003-42AC-9609-7B06C52B9CF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0003-42AC-9609-7B06C52B9CF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111.84</c:v>
                </c:pt>
                <c:pt idx="1">
                  <c:v>115.29</c:v>
                </c:pt>
                <c:pt idx="2">
                  <c:v>115.33</c:v>
                </c:pt>
                <c:pt idx="3">
                  <c:v>112.16</c:v>
                </c:pt>
                <c:pt idx="4">
                  <c:v>105.02</c:v>
                </c:pt>
              </c:numCache>
            </c:numRef>
          </c:val>
          <c:extLst>
            <c:ext xmlns:c16="http://schemas.microsoft.com/office/drawing/2014/chart" uri="{C3380CC4-5D6E-409C-BE32-E72D297353CC}">
              <c16:uniqueId val="{00000000-319F-4C8F-A9E9-1EDB5A235DC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319F-4C8F-A9E9-1EDB5A235DC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51.38</c:v>
                </c:pt>
                <c:pt idx="1">
                  <c:v>52.1</c:v>
                </c:pt>
                <c:pt idx="2">
                  <c:v>52.65</c:v>
                </c:pt>
                <c:pt idx="3">
                  <c:v>53.51</c:v>
                </c:pt>
                <c:pt idx="4">
                  <c:v>53.81</c:v>
                </c:pt>
              </c:numCache>
            </c:numRef>
          </c:val>
          <c:extLst>
            <c:ext xmlns:c16="http://schemas.microsoft.com/office/drawing/2014/chart" uri="{C3380CC4-5D6E-409C-BE32-E72D297353CC}">
              <c16:uniqueId val="{00000000-8B66-439E-924C-58FAD4D04E9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8B66-439E-924C-58FAD4D04E9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3.23</c:v>
                </c:pt>
                <c:pt idx="1">
                  <c:v>3.91</c:v>
                </c:pt>
                <c:pt idx="2">
                  <c:v>5.03</c:v>
                </c:pt>
                <c:pt idx="3">
                  <c:v>7.63</c:v>
                </c:pt>
                <c:pt idx="4">
                  <c:v>9.75</c:v>
                </c:pt>
              </c:numCache>
            </c:numRef>
          </c:val>
          <c:extLst>
            <c:ext xmlns:c16="http://schemas.microsoft.com/office/drawing/2014/chart" uri="{C3380CC4-5D6E-409C-BE32-E72D297353CC}">
              <c16:uniqueId val="{00000000-83DE-4A27-9050-AEDEE602FB3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83DE-4A27-9050-AEDEE602FB3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2C-4C73-BB9B-5C5B67209BE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0E2C-4C73-BB9B-5C5B67209BE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256.47000000000003</c:v>
                </c:pt>
                <c:pt idx="1">
                  <c:v>304.73</c:v>
                </c:pt>
                <c:pt idx="2">
                  <c:v>359.03</c:v>
                </c:pt>
                <c:pt idx="3">
                  <c:v>279.17</c:v>
                </c:pt>
                <c:pt idx="4">
                  <c:v>228.02</c:v>
                </c:pt>
              </c:numCache>
            </c:numRef>
          </c:val>
          <c:extLst>
            <c:ext xmlns:c16="http://schemas.microsoft.com/office/drawing/2014/chart" uri="{C3380CC4-5D6E-409C-BE32-E72D297353CC}">
              <c16:uniqueId val="{00000000-2FA6-4646-95E4-1AEA4430177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2FA6-4646-95E4-1AEA4430177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125.07</c:v>
                </c:pt>
                <c:pt idx="1">
                  <c:v>118.99</c:v>
                </c:pt>
                <c:pt idx="2">
                  <c:v>114.52</c:v>
                </c:pt>
                <c:pt idx="3">
                  <c:v>112.3</c:v>
                </c:pt>
                <c:pt idx="4">
                  <c:v>109.04</c:v>
                </c:pt>
              </c:numCache>
            </c:numRef>
          </c:val>
          <c:extLst>
            <c:ext xmlns:c16="http://schemas.microsoft.com/office/drawing/2014/chart" uri="{C3380CC4-5D6E-409C-BE32-E72D297353CC}">
              <c16:uniqueId val="{00000000-0608-40F1-A0C3-59B9546B3C3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0608-40F1-A0C3-59B9546B3C3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98.76</c:v>
                </c:pt>
                <c:pt idx="1">
                  <c:v>100.95</c:v>
                </c:pt>
                <c:pt idx="2">
                  <c:v>100.07</c:v>
                </c:pt>
                <c:pt idx="3">
                  <c:v>96.09</c:v>
                </c:pt>
                <c:pt idx="4">
                  <c:v>92.41</c:v>
                </c:pt>
              </c:numCache>
            </c:numRef>
          </c:val>
          <c:extLst>
            <c:ext xmlns:c16="http://schemas.microsoft.com/office/drawing/2014/chart" uri="{C3380CC4-5D6E-409C-BE32-E72D297353CC}">
              <c16:uniqueId val="{00000000-74E9-4D1C-A910-28551C230EB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74E9-4D1C-A910-28551C230EB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190.65</c:v>
                </c:pt>
                <c:pt idx="1">
                  <c:v>184.88</c:v>
                </c:pt>
                <c:pt idx="2">
                  <c:v>186.47</c:v>
                </c:pt>
                <c:pt idx="3">
                  <c:v>194.69</c:v>
                </c:pt>
                <c:pt idx="4">
                  <c:v>202.24</c:v>
                </c:pt>
              </c:numCache>
            </c:numRef>
          </c:val>
          <c:extLst>
            <c:ext xmlns:c16="http://schemas.microsoft.com/office/drawing/2014/chart" uri="{C3380CC4-5D6E-409C-BE32-E72D297353CC}">
              <c16:uniqueId val="{00000000-B6F9-4FAD-9122-6213EA73811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B6F9-4FAD-9122-6213EA73811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北海道　江別市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A3</v>
      </c>
      <c r="X8" s="43"/>
      <c r="Y8" s="43"/>
      <c r="Z8" s="43"/>
      <c r="AA8" s="43"/>
      <c r="AB8" s="43"/>
      <c r="AC8" s="43"/>
      <c r="AD8" s="43" t="str">
        <f>データ!$M$6</f>
        <v>自治体職員</v>
      </c>
      <c r="AE8" s="43"/>
      <c r="AF8" s="43"/>
      <c r="AG8" s="43"/>
      <c r="AH8" s="43"/>
      <c r="AI8" s="43"/>
      <c r="AJ8" s="43"/>
      <c r="AK8" s="2"/>
      <c r="AL8" s="44">
        <f>データ!$R$6</f>
        <v>118686</v>
      </c>
      <c r="AM8" s="44"/>
      <c r="AN8" s="44"/>
      <c r="AO8" s="44"/>
      <c r="AP8" s="44"/>
      <c r="AQ8" s="44"/>
      <c r="AR8" s="44"/>
      <c r="AS8" s="44"/>
      <c r="AT8" s="45">
        <f>データ!$S$6</f>
        <v>187.38</v>
      </c>
      <c r="AU8" s="46"/>
      <c r="AV8" s="46"/>
      <c r="AW8" s="46"/>
      <c r="AX8" s="46"/>
      <c r="AY8" s="46"/>
      <c r="AZ8" s="46"/>
      <c r="BA8" s="46"/>
      <c r="BB8" s="47">
        <f>データ!$T$6</f>
        <v>633.4</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84.26</v>
      </c>
      <c r="J10" s="46"/>
      <c r="K10" s="46"/>
      <c r="L10" s="46"/>
      <c r="M10" s="46"/>
      <c r="N10" s="46"/>
      <c r="O10" s="80"/>
      <c r="P10" s="47">
        <f>データ!$P$6</f>
        <v>99.8</v>
      </c>
      <c r="Q10" s="47"/>
      <c r="R10" s="47"/>
      <c r="S10" s="47"/>
      <c r="T10" s="47"/>
      <c r="U10" s="47"/>
      <c r="V10" s="47"/>
      <c r="W10" s="44">
        <f>データ!$Q$6</f>
        <v>3597</v>
      </c>
      <c r="X10" s="44"/>
      <c r="Y10" s="44"/>
      <c r="Z10" s="44"/>
      <c r="AA10" s="44"/>
      <c r="AB10" s="44"/>
      <c r="AC10" s="44"/>
      <c r="AD10" s="2"/>
      <c r="AE10" s="2"/>
      <c r="AF10" s="2"/>
      <c r="AG10" s="2"/>
      <c r="AH10" s="2"/>
      <c r="AI10" s="2"/>
      <c r="AJ10" s="2"/>
      <c r="AK10" s="2"/>
      <c r="AL10" s="44">
        <f>データ!$U$6</f>
        <v>117900</v>
      </c>
      <c r="AM10" s="44"/>
      <c r="AN10" s="44"/>
      <c r="AO10" s="44"/>
      <c r="AP10" s="44"/>
      <c r="AQ10" s="44"/>
      <c r="AR10" s="44"/>
      <c r="AS10" s="44"/>
      <c r="AT10" s="45">
        <f>データ!$V$6</f>
        <v>187.38</v>
      </c>
      <c r="AU10" s="46"/>
      <c r="AV10" s="46"/>
      <c r="AW10" s="46"/>
      <c r="AX10" s="46"/>
      <c r="AY10" s="46"/>
      <c r="AZ10" s="46"/>
      <c r="BA10" s="46"/>
      <c r="BB10" s="47">
        <f>データ!$W$6</f>
        <v>629.20000000000005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113</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5q/VnZxuHrCOoFZ6QiyFaAlmm1KKzCTrI37x3PpKy9OSTW9+NuqDiF3DAOK4jsAqr3YaoL9K+AZbtDoeOB/ALA==" saltValue="G8LwMsevEBIbgqpbb1O4l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12173</v>
      </c>
      <c r="D6" s="20">
        <f t="shared" si="3"/>
        <v>46</v>
      </c>
      <c r="E6" s="20">
        <f t="shared" si="3"/>
        <v>1</v>
      </c>
      <c r="F6" s="20">
        <f t="shared" si="3"/>
        <v>0</v>
      </c>
      <c r="G6" s="20">
        <f t="shared" si="3"/>
        <v>1</v>
      </c>
      <c r="H6" s="20" t="str">
        <f t="shared" si="3"/>
        <v>北海道　江別市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84.26</v>
      </c>
      <c r="P6" s="21">
        <f t="shared" si="3"/>
        <v>99.8</v>
      </c>
      <c r="Q6" s="21">
        <f t="shared" si="3"/>
        <v>3597</v>
      </c>
      <c r="R6" s="21">
        <f t="shared" si="3"/>
        <v>118686</v>
      </c>
      <c r="S6" s="21">
        <f t="shared" si="3"/>
        <v>187.38</v>
      </c>
      <c r="T6" s="21">
        <f t="shared" si="3"/>
        <v>633.4</v>
      </c>
      <c r="U6" s="21">
        <f t="shared" si="3"/>
        <v>117900</v>
      </c>
      <c r="V6" s="21">
        <f t="shared" si="3"/>
        <v>187.38</v>
      </c>
      <c r="W6" s="21">
        <f t="shared" si="3"/>
        <v>629.20000000000005</v>
      </c>
      <c r="X6" s="22">
        <f>IF(X7="",NA(),X7)</f>
        <v>111.84</v>
      </c>
      <c r="Y6" s="22">
        <f t="shared" ref="Y6:AG6" si="4">IF(Y7="",NA(),Y7)</f>
        <v>115.29</v>
      </c>
      <c r="Z6" s="22">
        <f t="shared" si="4"/>
        <v>115.33</v>
      </c>
      <c r="AA6" s="22">
        <f t="shared" si="4"/>
        <v>112.16</v>
      </c>
      <c r="AB6" s="22">
        <f t="shared" si="4"/>
        <v>105.02</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256.47000000000003</v>
      </c>
      <c r="AU6" s="22">
        <f t="shared" ref="AU6:BC6" si="6">IF(AU7="",NA(),AU7)</f>
        <v>304.73</v>
      </c>
      <c r="AV6" s="22">
        <f t="shared" si="6"/>
        <v>359.03</v>
      </c>
      <c r="AW6" s="22">
        <f t="shared" si="6"/>
        <v>279.17</v>
      </c>
      <c r="AX6" s="22">
        <f t="shared" si="6"/>
        <v>228.02</v>
      </c>
      <c r="AY6" s="22">
        <f t="shared" si="6"/>
        <v>358.91</v>
      </c>
      <c r="AZ6" s="22">
        <f t="shared" si="6"/>
        <v>360.96</v>
      </c>
      <c r="BA6" s="22">
        <f t="shared" si="6"/>
        <v>351.29</v>
      </c>
      <c r="BB6" s="22">
        <f t="shared" si="6"/>
        <v>364.24</v>
      </c>
      <c r="BC6" s="22">
        <f t="shared" si="6"/>
        <v>369.82</v>
      </c>
      <c r="BD6" s="21" t="str">
        <f>IF(BD7="","",IF(BD7="-","【-】","【"&amp;SUBSTITUTE(TEXT(BD7,"#,##0.00"),"-","△")&amp;"】"))</f>
        <v>【243.36】</v>
      </c>
      <c r="BE6" s="22">
        <f>IF(BE7="",NA(),BE7)</f>
        <v>125.07</v>
      </c>
      <c r="BF6" s="22">
        <f t="shared" ref="BF6:BN6" si="7">IF(BF7="",NA(),BF7)</f>
        <v>118.99</v>
      </c>
      <c r="BG6" s="22">
        <f t="shared" si="7"/>
        <v>114.52</v>
      </c>
      <c r="BH6" s="22">
        <f t="shared" si="7"/>
        <v>112.3</v>
      </c>
      <c r="BI6" s="22">
        <f t="shared" si="7"/>
        <v>109.04</v>
      </c>
      <c r="BJ6" s="22">
        <f t="shared" si="7"/>
        <v>247.27</v>
      </c>
      <c r="BK6" s="22">
        <f t="shared" si="7"/>
        <v>239.18</v>
      </c>
      <c r="BL6" s="22">
        <f t="shared" si="7"/>
        <v>236.29</v>
      </c>
      <c r="BM6" s="22">
        <f t="shared" si="7"/>
        <v>238.77</v>
      </c>
      <c r="BN6" s="22">
        <f t="shared" si="7"/>
        <v>218.57</v>
      </c>
      <c r="BO6" s="21" t="str">
        <f>IF(BO7="","",IF(BO7="-","【-】","【"&amp;SUBSTITUTE(TEXT(BO7,"#,##0.00"),"-","△")&amp;"】"))</f>
        <v>【265.93】</v>
      </c>
      <c r="BP6" s="22">
        <f>IF(BP7="",NA(),BP7)</f>
        <v>98.76</v>
      </c>
      <c r="BQ6" s="22">
        <f t="shared" ref="BQ6:BY6" si="8">IF(BQ7="",NA(),BQ7)</f>
        <v>100.95</v>
      </c>
      <c r="BR6" s="22">
        <f t="shared" si="8"/>
        <v>100.07</v>
      </c>
      <c r="BS6" s="22">
        <f t="shared" si="8"/>
        <v>96.09</v>
      </c>
      <c r="BT6" s="22">
        <f t="shared" si="8"/>
        <v>92.41</v>
      </c>
      <c r="BU6" s="22">
        <f t="shared" si="8"/>
        <v>105.34</v>
      </c>
      <c r="BV6" s="22">
        <f t="shared" si="8"/>
        <v>101.89</v>
      </c>
      <c r="BW6" s="22">
        <f t="shared" si="8"/>
        <v>104.33</v>
      </c>
      <c r="BX6" s="22">
        <f t="shared" si="8"/>
        <v>98.85</v>
      </c>
      <c r="BY6" s="22">
        <f t="shared" si="8"/>
        <v>101.78</v>
      </c>
      <c r="BZ6" s="21" t="str">
        <f>IF(BZ7="","",IF(BZ7="-","【-】","【"&amp;SUBSTITUTE(TEXT(BZ7,"#,##0.00"),"-","△")&amp;"】"))</f>
        <v>【97.82】</v>
      </c>
      <c r="CA6" s="22">
        <f>IF(CA7="",NA(),CA7)</f>
        <v>190.65</v>
      </c>
      <c r="CB6" s="22">
        <f t="shared" ref="CB6:CJ6" si="9">IF(CB7="",NA(),CB7)</f>
        <v>184.88</v>
      </c>
      <c r="CC6" s="22">
        <f t="shared" si="9"/>
        <v>186.47</v>
      </c>
      <c r="CD6" s="22">
        <f t="shared" si="9"/>
        <v>194.69</v>
      </c>
      <c r="CE6" s="22">
        <f t="shared" si="9"/>
        <v>202.24</v>
      </c>
      <c r="CF6" s="22">
        <f t="shared" si="9"/>
        <v>159.6</v>
      </c>
      <c r="CG6" s="22">
        <f t="shared" si="9"/>
        <v>156.32</v>
      </c>
      <c r="CH6" s="22">
        <f t="shared" si="9"/>
        <v>157.4</v>
      </c>
      <c r="CI6" s="22">
        <f t="shared" si="9"/>
        <v>162.61000000000001</v>
      </c>
      <c r="CJ6" s="22">
        <f t="shared" si="9"/>
        <v>163.94</v>
      </c>
      <c r="CK6" s="21" t="str">
        <f>IF(CK7="","",IF(CK7="-","【-】","【"&amp;SUBSTITUTE(TEXT(CK7,"#,##0.00"),"-","△")&amp;"】"))</f>
        <v>【177.56】</v>
      </c>
      <c r="CL6" s="22">
        <f>IF(CL7="",NA(),CL7)</f>
        <v>67.260000000000005</v>
      </c>
      <c r="CM6" s="22">
        <f t="shared" ref="CM6:CU6" si="10">IF(CM7="",NA(),CM7)</f>
        <v>69.33</v>
      </c>
      <c r="CN6" s="22">
        <f t="shared" si="10"/>
        <v>69.209999999999994</v>
      </c>
      <c r="CO6" s="22">
        <f t="shared" si="10"/>
        <v>67.92</v>
      </c>
      <c r="CP6" s="22">
        <f t="shared" si="10"/>
        <v>67.349999999999994</v>
      </c>
      <c r="CQ6" s="22">
        <f t="shared" si="10"/>
        <v>62.05</v>
      </c>
      <c r="CR6" s="22">
        <f t="shared" si="10"/>
        <v>63.23</v>
      </c>
      <c r="CS6" s="22">
        <f t="shared" si="10"/>
        <v>62.59</v>
      </c>
      <c r="CT6" s="22">
        <f t="shared" si="10"/>
        <v>61.81</v>
      </c>
      <c r="CU6" s="22">
        <f t="shared" si="10"/>
        <v>62.35</v>
      </c>
      <c r="CV6" s="21" t="str">
        <f>IF(CV7="","",IF(CV7="-","【-】","【"&amp;SUBSTITUTE(TEXT(CV7,"#,##0.00"),"-","△")&amp;"】"))</f>
        <v>【59.81】</v>
      </c>
      <c r="CW6" s="22">
        <f>IF(CW7="",NA(),CW7)</f>
        <v>95.76</v>
      </c>
      <c r="CX6" s="22">
        <f t="shared" ref="CX6:DF6" si="11">IF(CX7="",NA(),CX7)</f>
        <v>95.4</v>
      </c>
      <c r="CY6" s="22">
        <f t="shared" si="11"/>
        <v>95.29</v>
      </c>
      <c r="CZ6" s="22">
        <f t="shared" si="11"/>
        <v>94.89</v>
      </c>
      <c r="DA6" s="22">
        <f t="shared" si="11"/>
        <v>95.08</v>
      </c>
      <c r="DB6" s="22">
        <f t="shared" si="11"/>
        <v>89.11</v>
      </c>
      <c r="DC6" s="22">
        <f t="shared" si="11"/>
        <v>89.35</v>
      </c>
      <c r="DD6" s="22">
        <f t="shared" si="11"/>
        <v>89.7</v>
      </c>
      <c r="DE6" s="22">
        <f t="shared" si="11"/>
        <v>89.24</v>
      </c>
      <c r="DF6" s="22">
        <f t="shared" si="11"/>
        <v>88.71</v>
      </c>
      <c r="DG6" s="21" t="str">
        <f>IF(DG7="","",IF(DG7="-","【-】","【"&amp;SUBSTITUTE(TEXT(DG7,"#,##0.00"),"-","△")&amp;"】"))</f>
        <v>【89.42】</v>
      </c>
      <c r="DH6" s="22">
        <f>IF(DH7="",NA(),DH7)</f>
        <v>51.38</v>
      </c>
      <c r="DI6" s="22">
        <f t="shared" ref="DI6:DQ6" si="12">IF(DI7="",NA(),DI7)</f>
        <v>52.1</v>
      </c>
      <c r="DJ6" s="22">
        <f t="shared" si="12"/>
        <v>52.65</v>
      </c>
      <c r="DK6" s="22">
        <f t="shared" si="12"/>
        <v>53.51</v>
      </c>
      <c r="DL6" s="22">
        <f t="shared" si="12"/>
        <v>53.81</v>
      </c>
      <c r="DM6" s="22">
        <f t="shared" si="12"/>
        <v>48.69</v>
      </c>
      <c r="DN6" s="22">
        <f t="shared" si="12"/>
        <v>49.62</v>
      </c>
      <c r="DO6" s="22">
        <f t="shared" si="12"/>
        <v>50.5</v>
      </c>
      <c r="DP6" s="22">
        <f t="shared" si="12"/>
        <v>51.28</v>
      </c>
      <c r="DQ6" s="22">
        <f t="shared" si="12"/>
        <v>51.95</v>
      </c>
      <c r="DR6" s="21" t="str">
        <f>IF(DR7="","",IF(DR7="-","【-】","【"&amp;SUBSTITUTE(TEXT(DR7,"#,##0.00"),"-","△")&amp;"】"))</f>
        <v>【52.02】</v>
      </c>
      <c r="DS6" s="22">
        <f>IF(DS7="",NA(),DS7)</f>
        <v>3.23</v>
      </c>
      <c r="DT6" s="22">
        <f t="shared" ref="DT6:EB6" si="13">IF(DT7="",NA(),DT7)</f>
        <v>3.91</v>
      </c>
      <c r="DU6" s="22">
        <f t="shared" si="13"/>
        <v>5.03</v>
      </c>
      <c r="DV6" s="22">
        <f t="shared" si="13"/>
        <v>7.63</v>
      </c>
      <c r="DW6" s="22">
        <f t="shared" si="13"/>
        <v>9.75</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0.71</v>
      </c>
      <c r="EE6" s="22">
        <f t="shared" ref="EE6:EM6" si="14">IF(EE7="",NA(),EE7)</f>
        <v>0.57999999999999996</v>
      </c>
      <c r="EF6" s="22">
        <f t="shared" si="14"/>
        <v>0.62</v>
      </c>
      <c r="EG6" s="22">
        <f t="shared" si="14"/>
        <v>0.6</v>
      </c>
      <c r="EH6" s="22">
        <f t="shared" si="14"/>
        <v>0.57999999999999996</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15">
      <c r="A7" s="15"/>
      <c r="B7" s="24">
        <v>2023</v>
      </c>
      <c r="C7" s="24">
        <v>12173</v>
      </c>
      <c r="D7" s="24">
        <v>46</v>
      </c>
      <c r="E7" s="24">
        <v>1</v>
      </c>
      <c r="F7" s="24">
        <v>0</v>
      </c>
      <c r="G7" s="24">
        <v>1</v>
      </c>
      <c r="H7" s="24" t="s">
        <v>93</v>
      </c>
      <c r="I7" s="24" t="s">
        <v>94</v>
      </c>
      <c r="J7" s="24" t="s">
        <v>95</v>
      </c>
      <c r="K7" s="24" t="s">
        <v>96</v>
      </c>
      <c r="L7" s="24" t="s">
        <v>97</v>
      </c>
      <c r="M7" s="24" t="s">
        <v>98</v>
      </c>
      <c r="N7" s="25" t="s">
        <v>99</v>
      </c>
      <c r="O7" s="25">
        <v>84.26</v>
      </c>
      <c r="P7" s="25">
        <v>99.8</v>
      </c>
      <c r="Q7" s="25">
        <v>3597</v>
      </c>
      <c r="R7" s="25">
        <v>118686</v>
      </c>
      <c r="S7" s="25">
        <v>187.38</v>
      </c>
      <c r="T7" s="25">
        <v>633.4</v>
      </c>
      <c r="U7" s="25">
        <v>117900</v>
      </c>
      <c r="V7" s="25">
        <v>187.38</v>
      </c>
      <c r="W7" s="25">
        <v>629.20000000000005</v>
      </c>
      <c r="X7" s="25">
        <v>111.84</v>
      </c>
      <c r="Y7" s="25">
        <v>115.29</v>
      </c>
      <c r="Z7" s="25">
        <v>115.33</v>
      </c>
      <c r="AA7" s="25">
        <v>112.16</v>
      </c>
      <c r="AB7" s="25">
        <v>105.02</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256.47000000000003</v>
      </c>
      <c r="AU7" s="25">
        <v>304.73</v>
      </c>
      <c r="AV7" s="25">
        <v>359.03</v>
      </c>
      <c r="AW7" s="25">
        <v>279.17</v>
      </c>
      <c r="AX7" s="25">
        <v>228.02</v>
      </c>
      <c r="AY7" s="25">
        <v>358.91</v>
      </c>
      <c r="AZ7" s="25">
        <v>360.96</v>
      </c>
      <c r="BA7" s="25">
        <v>351.29</v>
      </c>
      <c r="BB7" s="25">
        <v>364.24</v>
      </c>
      <c r="BC7" s="25">
        <v>369.82</v>
      </c>
      <c r="BD7" s="25">
        <v>243.36</v>
      </c>
      <c r="BE7" s="25">
        <v>125.07</v>
      </c>
      <c r="BF7" s="25">
        <v>118.99</v>
      </c>
      <c r="BG7" s="25">
        <v>114.52</v>
      </c>
      <c r="BH7" s="25">
        <v>112.3</v>
      </c>
      <c r="BI7" s="25">
        <v>109.04</v>
      </c>
      <c r="BJ7" s="25">
        <v>247.27</v>
      </c>
      <c r="BK7" s="25">
        <v>239.18</v>
      </c>
      <c r="BL7" s="25">
        <v>236.29</v>
      </c>
      <c r="BM7" s="25">
        <v>238.77</v>
      </c>
      <c r="BN7" s="25">
        <v>218.57</v>
      </c>
      <c r="BO7" s="25">
        <v>265.93</v>
      </c>
      <c r="BP7" s="25">
        <v>98.76</v>
      </c>
      <c r="BQ7" s="25">
        <v>100.95</v>
      </c>
      <c r="BR7" s="25">
        <v>100.07</v>
      </c>
      <c r="BS7" s="25">
        <v>96.09</v>
      </c>
      <c r="BT7" s="25">
        <v>92.41</v>
      </c>
      <c r="BU7" s="25">
        <v>105.34</v>
      </c>
      <c r="BV7" s="25">
        <v>101.89</v>
      </c>
      <c r="BW7" s="25">
        <v>104.33</v>
      </c>
      <c r="BX7" s="25">
        <v>98.85</v>
      </c>
      <c r="BY7" s="25">
        <v>101.78</v>
      </c>
      <c r="BZ7" s="25">
        <v>97.82</v>
      </c>
      <c r="CA7" s="25">
        <v>190.65</v>
      </c>
      <c r="CB7" s="25">
        <v>184.88</v>
      </c>
      <c r="CC7" s="25">
        <v>186.47</v>
      </c>
      <c r="CD7" s="25">
        <v>194.69</v>
      </c>
      <c r="CE7" s="25">
        <v>202.24</v>
      </c>
      <c r="CF7" s="25">
        <v>159.6</v>
      </c>
      <c r="CG7" s="25">
        <v>156.32</v>
      </c>
      <c r="CH7" s="25">
        <v>157.4</v>
      </c>
      <c r="CI7" s="25">
        <v>162.61000000000001</v>
      </c>
      <c r="CJ7" s="25">
        <v>163.94</v>
      </c>
      <c r="CK7" s="25">
        <v>177.56</v>
      </c>
      <c r="CL7" s="25">
        <v>67.260000000000005</v>
      </c>
      <c r="CM7" s="25">
        <v>69.33</v>
      </c>
      <c r="CN7" s="25">
        <v>69.209999999999994</v>
      </c>
      <c r="CO7" s="25">
        <v>67.92</v>
      </c>
      <c r="CP7" s="25">
        <v>67.349999999999994</v>
      </c>
      <c r="CQ7" s="25">
        <v>62.05</v>
      </c>
      <c r="CR7" s="25">
        <v>63.23</v>
      </c>
      <c r="CS7" s="25">
        <v>62.59</v>
      </c>
      <c r="CT7" s="25">
        <v>61.81</v>
      </c>
      <c r="CU7" s="25">
        <v>62.35</v>
      </c>
      <c r="CV7" s="25">
        <v>59.81</v>
      </c>
      <c r="CW7" s="25">
        <v>95.76</v>
      </c>
      <c r="CX7" s="25">
        <v>95.4</v>
      </c>
      <c r="CY7" s="25">
        <v>95.29</v>
      </c>
      <c r="CZ7" s="25">
        <v>94.89</v>
      </c>
      <c r="DA7" s="25">
        <v>95.08</v>
      </c>
      <c r="DB7" s="25">
        <v>89.11</v>
      </c>
      <c r="DC7" s="25">
        <v>89.35</v>
      </c>
      <c r="DD7" s="25">
        <v>89.7</v>
      </c>
      <c r="DE7" s="25">
        <v>89.24</v>
      </c>
      <c r="DF7" s="25">
        <v>88.71</v>
      </c>
      <c r="DG7" s="25">
        <v>89.42</v>
      </c>
      <c r="DH7" s="25">
        <v>51.38</v>
      </c>
      <c r="DI7" s="25">
        <v>52.1</v>
      </c>
      <c r="DJ7" s="25">
        <v>52.65</v>
      </c>
      <c r="DK7" s="25">
        <v>53.51</v>
      </c>
      <c r="DL7" s="25">
        <v>53.81</v>
      </c>
      <c r="DM7" s="25">
        <v>48.69</v>
      </c>
      <c r="DN7" s="25">
        <v>49.62</v>
      </c>
      <c r="DO7" s="25">
        <v>50.5</v>
      </c>
      <c r="DP7" s="25">
        <v>51.28</v>
      </c>
      <c r="DQ7" s="25">
        <v>51.95</v>
      </c>
      <c r="DR7" s="25">
        <v>52.02</v>
      </c>
      <c r="DS7" s="25">
        <v>3.23</v>
      </c>
      <c r="DT7" s="25">
        <v>3.91</v>
      </c>
      <c r="DU7" s="25">
        <v>5.03</v>
      </c>
      <c r="DV7" s="25">
        <v>7.63</v>
      </c>
      <c r="DW7" s="25">
        <v>9.75</v>
      </c>
      <c r="DX7" s="25">
        <v>18.260000000000002</v>
      </c>
      <c r="DY7" s="25">
        <v>19.510000000000002</v>
      </c>
      <c r="DZ7" s="25">
        <v>21.19</v>
      </c>
      <c r="EA7" s="25">
        <v>22.64</v>
      </c>
      <c r="EB7" s="25">
        <v>24.49</v>
      </c>
      <c r="EC7" s="25">
        <v>25.37</v>
      </c>
      <c r="ED7" s="25">
        <v>0.71</v>
      </c>
      <c r="EE7" s="25">
        <v>0.57999999999999996</v>
      </c>
      <c r="EF7" s="25">
        <v>0.62</v>
      </c>
      <c r="EG7" s="25">
        <v>0.6</v>
      </c>
      <c r="EH7" s="25">
        <v>0.57999999999999996</v>
      </c>
      <c r="EI7" s="25">
        <v>0.66</v>
      </c>
      <c r="EJ7" s="25">
        <v>0.67</v>
      </c>
      <c r="EK7" s="25">
        <v>0.62</v>
      </c>
      <c r="EL7" s="25">
        <v>0.6</v>
      </c>
      <c r="EM7" s="25">
        <v>0.57999999999999996</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野本 千夏</cp:lastModifiedBy>
  <dcterms:created xsi:type="dcterms:W3CDTF">2025-01-24T06:42:49Z</dcterms:created>
  <dcterms:modified xsi:type="dcterms:W3CDTF">2025-01-31T00:41:13Z</dcterms:modified>
  <cp:category/>
</cp:coreProperties>
</file>