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fl001\共有フォルダ\C soumu ka\zaimukeiri　（財務経理共通）\経営分析\R4決算　総務省作成\"/>
    </mc:Choice>
  </mc:AlternateContent>
  <workbookProtection workbookAlgorithmName="SHA-512" workbookHashValue="M/BSjsROzZcqikzngLQBkkvDBNBGKf6qvrC2/Y/Jxv+3yKX/2cM7ZxGN6NCUthxbEsuqbs0NaDFzvhpuvyZs7w==" workbookSaltValue="GMOmuBE8c2tM8i6CaxusW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<sst xmlns="http://schemas.openxmlformats.org/spreadsheetml/2006/main" count="231" uniqueCount="117">
  <si>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</si>
  <si>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</si>
  <si>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</si>
  <si>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</si>
  <si>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</si>
  <si>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</si>
  <si>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</si>
  <si>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</si>
  <si>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</si>
  <si>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</si>
  <si>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</si>
  <si>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</si>
  <si>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</si>
  <si>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</si>
  <si>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</si>
  <si>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</si>
  <si>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</si>
  <si>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</si>
  <si>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</si>
  <si>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</si>
  <si>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</si>
  <si>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</si>
  <si>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</si>
  <si>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</si>
  <si>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</si>
  <si>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</si>
  <si>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</si>
  <si>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</si>
  <si>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</si>
  <si>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</si>
  <si>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</si>
  <si>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</si>
  <si>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</si>
  <si>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</si>
  <si>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</si>
  <si>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</si>
  <si>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</si>
  <si>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</si>
  <si>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</si>
  <si>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</si>
  <si>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</si>
  <si>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</si>
  <si>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</si>
  <si>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</si>
  <si>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</si>
  <si>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</si>
  <si>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</si>
  <si>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</si>
  <si>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</si>
  <si>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</si>
  <si>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</si>
  <si>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</si>
  <si>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</si>
  <si>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</si>
  <si>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</si>
  <si>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</si>
  <si>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</si>
  <si>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</si>
  <si>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</si>
  <si>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</si>
  <si>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</si>
  <si>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</si>
  <si>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</si>
  <si>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</si>
  <si>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</si>
  <si>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</si>
  <si>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</si>
  <si>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</si>
  <si>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</si>
  <si>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</si>
  <si>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</si>
  <si>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</si>
  <si>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</si>
  <si>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</si>
  <si>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</si>
  <si>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</si>
  <si>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</si>
  <si>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</si>
  <si>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</si>
  <si>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</si>
  <si>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</si>
  <si>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</si>
  <si>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</si>
  <si>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</si>
  <si>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</si>
  <si>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</si>
  <si>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</si>
  <si>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</si>
  <si>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</si>
  <si>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</si>
  <si>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</si>
  <si>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</si>
  <si>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</si>
  <si>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</si>
  <si>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</si>
  <si>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</si>
  <si>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江別市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</si>
  <si>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</si>
  <si>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</si>
  <si>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</si>
  <si>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</si>
  <si>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</si>
  <si>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</si>
  <si>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</si>
  <si>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</si>
  <si>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</si>
  <si>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</si>
  <si>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</si>
  <si>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</si>
  <si>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</si>
  <si>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</si>
  <si>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</si>
  <si>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</si>
  <si>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</si>
  <si>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令和４年度の下水道事業は、経常収支比率が前年度に続き100％を超え、単年度収支は黒字の状態にある。
　累積欠損金は発生しておらず、流動比率は100％を超え、１年以内の債務に対して支払うことのできる現金等を保有している。
　使用料収入に対する企業債残高の割合は類似団体の水準を大きく下回っている。
　経費回収率は今年度100％を下回った。電気料金の高騰により浄化センターやポンプ場等の動力費が増加し、使用料で回収すべき経費を使用料だけでは賄えていない状態となっている。
　汚水処理原価は類似団体と比較して低く、良好な状況を保っている。
　施設利用率も望ましいとされる高い数値を保っており、水洗化率もほぼ100％に近い状態となっている。</t>
    <rPh sb="35" eb="38">
      <t>タンネンド</t>
    </rPh>
    <rPh sb="38" eb="40">
      <t>シュウシ</t>
    </rPh>
    <rPh sb="41" eb="43">
      <t>クロジ</t>
    </rPh>
    <rPh sb="44" eb="46">
      <t>ジョウタイ</t>
    </rPh>
    <rPh sb="52" eb="57">
      <t>ルイセキケッソンキン</t>
    </rPh>
    <rPh sb="58" eb="60">
      <t>ハッセイ</t>
    </rPh>
    <rPh sb="66" eb="70">
      <t>リュウドウヒリツ</t>
    </rPh>
    <rPh sb="76" eb="77">
      <t>コ</t>
    </rPh>
    <rPh sb="80" eb="81">
      <t>ネン</t>
    </rPh>
    <rPh sb="81" eb="83">
      <t>イナイ</t>
    </rPh>
    <rPh sb="84" eb="86">
      <t>サイム</t>
    </rPh>
    <rPh sb="87" eb="88">
      <t>タイ</t>
    </rPh>
    <rPh sb="90" eb="92">
      <t>シハラ</t>
    </rPh>
    <rPh sb="99" eb="101">
      <t>ゲンキン</t>
    </rPh>
    <rPh sb="101" eb="102">
      <t>トウ</t>
    </rPh>
    <rPh sb="103" eb="105">
      <t>ホユウ</t>
    </rPh>
    <rPh sb="169" eb="173">
      <t>デンキリョウキン</t>
    </rPh>
    <rPh sb="174" eb="176">
      <t>コウトウ</t>
    </rPh>
    <rPh sb="179" eb="181">
      <t>ジョウカ</t>
    </rPh>
    <rPh sb="189" eb="190">
      <t>ジョウ</t>
    </rPh>
    <rPh sb="190" eb="191">
      <t>トウ</t>
    </rPh>
    <rPh sb="192" eb="194">
      <t>ドウリョク</t>
    </rPh>
    <rPh sb="197" eb="198">
      <t>カ</t>
    </rPh>
    <rPh sb="200" eb="203">
      <t>シヨウリョウ</t>
    </rPh>
    <rPh sb="204" eb="206">
      <t>カイシュウ</t>
    </rPh>
    <rPh sb="209" eb="211">
      <t>ケイヒ</t>
    </rPh>
    <rPh sb="212" eb="215">
      <t>シヨウリョウ</t>
    </rPh>
    <phoneticPr fontId="4"/>
  </si>
  <si>
    <t>　令和４年度の有形固定資産減価償却率は55.45％となっている。この数値は全国平均や類似団体と比較して高く、法定耐用年数に近い資産が多く将来的に施設の更新が必要であることを示している。
　管渠老朽化率は前年度から1.34％上昇した。法定耐用年数を経過する管渠は今後も出てくるが、維持修繕が中心となるため、数値は上昇していくものと予測される。
　管渠改善率は管渠以外の施設を更新する必要もあり、0.16％と全国平均や類似団体を下回った。計画的に管の状態を調査し、その結果に応じて修繕、管更生又は布設替えを行い、耐用年数を超えたものも機能を維持しながら活用していく。</t>
    <phoneticPr fontId="4"/>
  </si>
  <si>
    <t>　下水道事業は現時点では健全な経営状態にある。
　令和４年度は経常収支比率、経費回収率ともに前年度を下回った。電気料金高騰の影響は大きく、また人口減少や節水機器の普及により処理水量が減り、使用料収入は減少していくため、今後は更に厳しい状況が見込まれる。
　一方で、管渠をはじめ老朽化が進む施設の維持・更新は計画的に行う必要がある。年度毎の事業費の平準化を図りながら、適切な投資を行っていく。
　今後も、令和元年度から10年間を計画期間とする上下水道ビジョンにおける長期的な収支見通しに基づき、引き続き効率的化等により費用の圧縮に努め、使用料収入と企業債の借入れとのバランスを取りながら、より一層健全な経営を目指していく。</t>
    <rPh sb="25" eb="27">
      <t>レイワ</t>
    </rPh>
    <rPh sb="50" eb="51">
      <t>シタ</t>
    </rPh>
    <rPh sb="55" eb="59">
      <t>デンキリョウキン</t>
    </rPh>
    <rPh sb="59" eb="61">
      <t>コウトウ</t>
    </rPh>
    <rPh sb="62" eb="64">
      <t>エイキョウ</t>
    </rPh>
    <rPh sb="65" eb="66">
      <t>オオ</t>
    </rPh>
    <rPh sb="109" eb="111">
      <t>コンゴ</t>
    </rPh>
    <rPh sb="112" eb="113">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</si>
</sst>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0.16</c:v>
                </c:pt>
                <c:pt idx="1">
                  <c:v>0.21</c:v>
                </c:pt>
                <c:pt idx="2">
                  <c:v>0.17</c:v>
                </c:pt>
                <c:pt idx="3">
                  <c:v>0.3</c:v>
                </c:pt>
                <c:pt idx="4">
                  <c:v>0.16</c:v>
                </c:pt>
              </c:numCache>
            </c:numRef>
          </c:val>
          <c:extLst>
            <c:ext xmlns:c16="http://schemas.microsoft.com/office/drawing/2014/chart" uri="{C3380CC4-5D6E-409C-BE32-E72D297353CC}">
              <c16:uniqueId val="{00000000-E73C-45F0-9537-6DC7AEA1FE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E73C-45F0-9537-6DC7AEA1FE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80.52</c:v>
                </c:pt>
                <c:pt idx="1">
                  <c:v>74.86</c:v>
                </c:pt>
                <c:pt idx="2">
                  <c:v>76</c:v>
                </c:pt>
                <c:pt idx="3">
                  <c:v>74.58</c:v>
                </c:pt>
                <c:pt idx="4">
                  <c:v>74.849999999999994</c:v>
                </c:pt>
              </c:numCache>
            </c:numRef>
          </c:val>
          <c:extLst>
            <c:ext xmlns:c16="http://schemas.microsoft.com/office/drawing/2014/chart" uri="{C3380CC4-5D6E-409C-BE32-E72D297353CC}">
              <c16:uniqueId val="{00000000-B816-4028-B17B-8610611C7C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B816-4028-B17B-8610611C7C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99.51</c:v>
                </c:pt>
                <c:pt idx="1">
                  <c:v>99.55</c:v>
                </c:pt>
                <c:pt idx="2">
                  <c:v>99.53</c:v>
                </c:pt>
                <c:pt idx="3">
                  <c:v>99.52</c:v>
                </c:pt>
                <c:pt idx="4">
                  <c:v>99.55</c:v>
                </c:pt>
              </c:numCache>
            </c:numRef>
          </c:val>
          <c:extLst>
            <c:ext xmlns:c16="http://schemas.microsoft.com/office/drawing/2014/chart" uri="{C3380CC4-5D6E-409C-BE32-E72D297353CC}">
              <c16:uniqueId val="{00000000-C4C1-4782-9D70-F559F45B49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C4C1-4782-9D70-F559F45B49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105.31</c:v>
                </c:pt>
                <c:pt idx="1">
                  <c:v>104.29</c:v>
                </c:pt>
                <c:pt idx="2">
                  <c:v>106.05</c:v>
                </c:pt>
                <c:pt idx="3">
                  <c:v>104.44</c:v>
                </c:pt>
                <c:pt idx="4">
                  <c:v>102.19</c:v>
                </c:pt>
              </c:numCache>
            </c:numRef>
          </c:val>
          <c:extLst>
            <c:ext xmlns:c16="http://schemas.microsoft.com/office/drawing/2014/chart" uri="{C3380CC4-5D6E-409C-BE32-E72D297353CC}">
              <c16:uniqueId val="{00000000-041D-4E0B-98E1-1EDD56A34C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041D-4E0B-98E1-1EDD56A34C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49.78</c:v>
                </c:pt>
                <c:pt idx="1">
                  <c:v>50.96</c:v>
                </c:pt>
                <c:pt idx="2">
                  <c:v>52.65</c:v>
                </c:pt>
                <c:pt idx="3">
                  <c:v>53.83</c:v>
                </c:pt>
                <c:pt idx="4">
                  <c:v>55.45</c:v>
                </c:pt>
              </c:numCache>
            </c:numRef>
          </c:val>
          <c:extLst>
            <c:ext xmlns:c16="http://schemas.microsoft.com/office/drawing/2014/chart" uri="{C3380CC4-5D6E-409C-BE32-E72D297353CC}">
              <c16:uniqueId val="{00000000-9C51-43D9-B9F4-97E73725FA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9C51-43D9-B9F4-97E73725FA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8.33</c:v>
                </c:pt>
                <c:pt idx="1">
                  <c:v>8.8699999999999992</c:v>
                </c:pt>
                <c:pt idx="2">
                  <c:v>9.57</c:v>
                </c:pt>
                <c:pt idx="3">
                  <c:v>12.02</c:v>
                </c:pt>
                <c:pt idx="4">
                  <c:v>13.36</c:v>
                </c:pt>
              </c:numCache>
            </c:numRef>
          </c:val>
          <c:extLst>
            <c:ext xmlns:c16="http://schemas.microsoft.com/office/drawing/2014/chart" uri="{C3380CC4-5D6E-409C-BE32-E72D297353CC}">
              <c16:uniqueId val="{00000000-F7BB-447A-91AB-EFA030CFE6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F7BB-447A-91AB-EFA030CFE6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8A-4D5E-9CDD-58208FF5C5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7F8A-4D5E-9CDD-58208FF5C5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70.77</c:v>
                </c:pt>
                <c:pt idx="1">
                  <c:v>73.27</c:v>
                </c:pt>
                <c:pt idx="2">
                  <c:v>88.8</c:v>
                </c:pt>
                <c:pt idx="3">
                  <c:v>100.93</c:v>
                </c:pt>
                <c:pt idx="4">
                  <c:v>104.47</c:v>
                </c:pt>
              </c:numCache>
            </c:numRef>
          </c:val>
          <c:extLst>
            <c:ext xmlns:c16="http://schemas.microsoft.com/office/drawing/2014/chart" uri="{C3380CC4-5D6E-409C-BE32-E72D297353CC}">
              <c16:uniqueId val="{00000000-9B10-4766-A08D-9ACCB4B889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9B10-4766-A08D-9ACCB4B889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289.82</c:v>
                </c:pt>
                <c:pt idx="1">
                  <c:v>288.33</c:v>
                </c:pt>
                <c:pt idx="2">
                  <c:v>278.18</c:v>
                </c:pt>
                <c:pt idx="3">
                  <c:v>280.47000000000003</c:v>
                </c:pt>
                <c:pt idx="4">
                  <c:v>277.45999999999998</c:v>
                </c:pt>
              </c:numCache>
            </c:numRef>
          </c:val>
          <c:extLst>
            <c:ext xmlns:c16="http://schemas.microsoft.com/office/drawing/2014/chart" uri="{C3380CC4-5D6E-409C-BE32-E72D297353CC}">
              <c16:uniqueId val="{00000000-5716-438F-ADB5-ACCB727E55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5716-438F-ADB5-ACCB727E55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106.16</c:v>
                </c:pt>
                <c:pt idx="1">
                  <c:v>103.15</c:v>
                </c:pt>
                <c:pt idx="2">
                  <c:v>106.84</c:v>
                </c:pt>
                <c:pt idx="3">
                  <c:v>102.64</c:v>
                </c:pt>
                <c:pt idx="4">
                  <c:v>96.65</c:v>
                </c:pt>
              </c:numCache>
            </c:numRef>
          </c:val>
          <c:extLst>
            <c:ext xmlns:c16="http://schemas.microsoft.com/office/drawing/2014/chart" uri="{C3380CC4-5D6E-409C-BE32-E72D297353CC}">
              <c16:uniqueId val="{00000000-9377-4103-BD38-952DA8BA05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9377-4103-BD38-952DA8BA05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103.45</c:v>
                </c:pt>
                <c:pt idx="1">
                  <c:v>107.86</c:v>
                </c:pt>
                <c:pt idx="2">
                  <c:v>103.84</c:v>
                </c:pt>
                <c:pt idx="3">
                  <c:v>107.43</c:v>
                </c:pt>
                <c:pt idx="4">
                  <c:v>114</c:v>
                </c:pt>
              </c:numCache>
            </c:numRef>
          </c:val>
          <c:extLst>
            <c:ext xmlns:c16="http://schemas.microsoft.com/office/drawing/2014/chart" uri="{C3380CC4-5D6E-409C-BE32-E72D297353CC}">
              <c16:uniqueId val="{00000000-9674-499F-A5A7-AE109BE995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9674-499F-A5A7-AE109BE995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江別市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Ad</v>
      </c>
      <c r="X8" s="66"/>
      <c r="Y8" s="66"/>
      <c r="Z8" s="66"/>
      <c r="AA8" s="66"/>
      <c r="AB8" s="66"/>
      <c r="AC8" s="66"/>
      <c r="AD8" s="67" t="str">
        <f>データ!$M$6</f>
        <v>自治体職員</v>
      </c>
      <c r="AE8" s="67"/>
      <c r="AF8" s="67"/>
      <c r="AG8" s="67"/>
      <c r="AH8" s="67"/>
      <c r="AI8" s="67"/>
      <c r="AJ8" s="67"/>
      <c r="AK8" s="3"/>
      <c r="AL8" s="55">
        <f>データ!S6</f>
        <v>119169</v>
      </c>
      <c r="AM8" s="55"/>
      <c r="AN8" s="55"/>
      <c r="AO8" s="55"/>
      <c r="AP8" s="55"/>
      <c r="AQ8" s="55"/>
      <c r="AR8" s="55"/>
      <c r="AS8" s="55"/>
      <c r="AT8" s="54">
        <f>データ!T6</f>
        <v>187.38</v>
      </c>
      <c r="AU8" s="54"/>
      <c r="AV8" s="54"/>
      <c r="AW8" s="54"/>
      <c r="AX8" s="54"/>
      <c r="AY8" s="54"/>
      <c r="AZ8" s="54"/>
      <c r="BA8" s="54"/>
      <c r="BB8" s="54">
        <f>データ!U6</f>
        <v>635.98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80.06</v>
      </c>
      <c r="J10" s="54"/>
      <c r="K10" s="54"/>
      <c r="L10" s="54"/>
      <c r="M10" s="54"/>
      <c r="N10" s="54"/>
      <c r="O10" s="54"/>
      <c r="P10" s="54">
        <f>データ!P6</f>
        <v>97.65</v>
      </c>
      <c r="Q10" s="54"/>
      <c r="R10" s="54"/>
      <c r="S10" s="54"/>
      <c r="T10" s="54"/>
      <c r="U10" s="54"/>
      <c r="V10" s="54"/>
      <c r="W10" s="54">
        <f>データ!Q6</f>
        <v>81.23</v>
      </c>
      <c r="X10" s="54"/>
      <c r="Y10" s="54"/>
      <c r="Z10" s="54"/>
      <c r="AA10" s="54"/>
      <c r="AB10" s="54"/>
      <c r="AC10" s="54"/>
      <c r="AD10" s="55">
        <f>データ!R6</f>
        <v>2343</v>
      </c>
      <c r="AE10" s="55"/>
      <c r="AF10" s="55"/>
      <c r="AG10" s="55"/>
      <c r="AH10" s="55"/>
      <c r="AI10" s="55"/>
      <c r="AJ10" s="55"/>
      <c r="AK10" s="2"/>
      <c r="AL10" s="55">
        <f>データ!V6</f>
        <v>115994</v>
      </c>
      <c r="AM10" s="55"/>
      <c r="AN10" s="55"/>
      <c r="AO10" s="55"/>
      <c r="AP10" s="55"/>
      <c r="AQ10" s="55"/>
      <c r="AR10" s="55"/>
      <c r="AS10" s="55"/>
      <c r="AT10" s="54">
        <f>データ!W6</f>
        <v>24.48</v>
      </c>
      <c r="AU10" s="54"/>
      <c r="AV10" s="54"/>
      <c r="AW10" s="54"/>
      <c r="AX10" s="54"/>
      <c r="AY10" s="54"/>
      <c r="AZ10" s="54"/>
      <c r="BA10" s="54"/>
      <c r="BB10" s="54">
        <f>データ!X6</f>
        <v>4738.32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hB9pOe0FpcQ4aXFkB7B738JD4is/vbBeUJ8vVU7/FGYmvrDvcL/Uhtk2+4HyMj4TGPXzVfEH9VxZ3spfURmFA==" saltValue="NheTblGzgD2YxBh4X1z41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12173</v>
      </c>
      <c r="D6" s="19">
        <f t="shared" si="3"/>
        <v>46</v>
      </c>
      <c r="E6" s="19">
        <f t="shared" si="3"/>
        <v>17</v>
      </c>
      <c r="F6" s="19">
        <f t="shared" si="3"/>
        <v>1</v>
      </c>
      <c r="G6" s="19">
        <f t="shared" si="3"/>
        <v>0</v>
      </c>
      <c r="H6" s="19" t="str">
        <f t="shared" si="3"/>
        <v>北海道　江別市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80.06</v>
      </c>
      <c r="P6" s="20">
        <f t="shared" si="3"/>
        <v>97.65</v>
      </c>
      <c r="Q6" s="20">
        <f t="shared" si="3"/>
        <v>81.23</v>
      </c>
      <c r="R6" s="20">
        <f t="shared" si="3"/>
        <v>2343</v>
      </c>
      <c r="S6" s="20">
        <f t="shared" si="3"/>
        <v>119169</v>
      </c>
      <c r="T6" s="20">
        <f t="shared" si="3"/>
        <v>187.38</v>
      </c>
      <c r="U6" s="20">
        <f t="shared" si="3"/>
        <v>635.98</v>
      </c>
      <c r="V6" s="20">
        <f t="shared" si="3"/>
        <v>115994</v>
      </c>
      <c r="W6" s="20">
        <f t="shared" si="3"/>
        <v>24.48</v>
      </c>
      <c r="X6" s="20">
        <f t="shared" si="3"/>
        <v>4738.32</v>
      </c>
      <c r="Y6" s="21">
        <f>IF(Y7="",NA(),Y7)</f>
        <v>105.31</v>
      </c>
      <c r="Z6" s="21">
        <f t="shared" ref="Z6:AH6" si="4">IF(Z7="",NA(),Z7)</f>
        <v>104.29</v>
      </c>
      <c r="AA6" s="21">
        <f t="shared" si="4"/>
        <v>106.05</v>
      </c>
      <c r="AB6" s="21">
        <f t="shared" si="4"/>
        <v>104.44</v>
      </c>
      <c r="AC6" s="21">
        <f t="shared" si="4"/>
        <v>102.19</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70.77</v>
      </c>
      <c r="AV6" s="21">
        <f t="shared" ref="AV6:BD6" si="6">IF(AV7="",NA(),AV7)</f>
        <v>73.27</v>
      </c>
      <c r="AW6" s="21">
        <f t="shared" si="6"/>
        <v>88.8</v>
      </c>
      <c r="AX6" s="21">
        <f t="shared" si="6"/>
        <v>100.93</v>
      </c>
      <c r="AY6" s="21">
        <f t="shared" si="6"/>
        <v>104.47</v>
      </c>
      <c r="AZ6" s="21">
        <f t="shared" si="6"/>
        <v>62.12</v>
      </c>
      <c r="BA6" s="21">
        <f t="shared" si="6"/>
        <v>61.57</v>
      </c>
      <c r="BB6" s="21">
        <f t="shared" si="6"/>
        <v>60.82</v>
      </c>
      <c r="BC6" s="21">
        <f t="shared" si="6"/>
        <v>63.48</v>
      </c>
      <c r="BD6" s="21">
        <f t="shared" si="6"/>
        <v>65.510000000000005</v>
      </c>
      <c r="BE6" s="20" t="str">
        <f>IF(BE7="","",IF(BE7="-","【-】","【"&amp;SUBSTITUTE(TEXT(BE7,"#,##0.00"),"-","△")&amp;"】"))</f>
        <v>【73.44】</v>
      </c>
      <c r="BF6" s="21">
        <f>IF(BF7="",NA(),BF7)</f>
        <v>289.82</v>
      </c>
      <c r="BG6" s="21">
        <f t="shared" ref="BG6:BO6" si="7">IF(BG7="",NA(),BG7)</f>
        <v>288.33</v>
      </c>
      <c r="BH6" s="21">
        <f t="shared" si="7"/>
        <v>278.18</v>
      </c>
      <c r="BI6" s="21">
        <f t="shared" si="7"/>
        <v>280.47000000000003</v>
      </c>
      <c r="BJ6" s="21">
        <f t="shared" si="7"/>
        <v>277.45999999999998</v>
      </c>
      <c r="BK6" s="21">
        <f t="shared" si="7"/>
        <v>875.53</v>
      </c>
      <c r="BL6" s="21">
        <f t="shared" si="7"/>
        <v>867.39</v>
      </c>
      <c r="BM6" s="21">
        <f t="shared" si="7"/>
        <v>920.83</v>
      </c>
      <c r="BN6" s="21">
        <f t="shared" si="7"/>
        <v>874.02</v>
      </c>
      <c r="BO6" s="21">
        <f t="shared" si="7"/>
        <v>827.43</v>
      </c>
      <c r="BP6" s="20" t="str">
        <f>IF(BP7="","",IF(BP7="-","【-】","【"&amp;SUBSTITUTE(TEXT(BP7,"#,##0.00"),"-","△")&amp;"】"))</f>
        <v>【652.82】</v>
      </c>
      <c r="BQ6" s="21">
        <f>IF(BQ7="",NA(),BQ7)</f>
        <v>106.16</v>
      </c>
      <c r="BR6" s="21">
        <f t="shared" ref="BR6:BZ6" si="8">IF(BR7="",NA(),BR7)</f>
        <v>103.15</v>
      </c>
      <c r="BS6" s="21">
        <f t="shared" si="8"/>
        <v>106.84</v>
      </c>
      <c r="BT6" s="21">
        <f t="shared" si="8"/>
        <v>102.64</v>
      </c>
      <c r="BU6" s="21">
        <f t="shared" si="8"/>
        <v>96.65</v>
      </c>
      <c r="BV6" s="21">
        <f t="shared" si="8"/>
        <v>99.83</v>
      </c>
      <c r="BW6" s="21">
        <f t="shared" si="8"/>
        <v>100.91</v>
      </c>
      <c r="BX6" s="21">
        <f t="shared" si="8"/>
        <v>99.82</v>
      </c>
      <c r="BY6" s="21">
        <f t="shared" si="8"/>
        <v>100.32</v>
      </c>
      <c r="BZ6" s="21">
        <f t="shared" si="8"/>
        <v>99.71</v>
      </c>
      <c r="CA6" s="20" t="str">
        <f>IF(CA7="","",IF(CA7="-","【-】","【"&amp;SUBSTITUTE(TEXT(CA7,"#,##0.00"),"-","△")&amp;"】"))</f>
        <v>【97.61】</v>
      </c>
      <c r="CB6" s="21">
        <f>IF(CB7="",NA(),CB7)</f>
        <v>103.45</v>
      </c>
      <c r="CC6" s="21">
        <f t="shared" ref="CC6:CK6" si="9">IF(CC7="",NA(),CC7)</f>
        <v>107.86</v>
      </c>
      <c r="CD6" s="21">
        <f t="shared" si="9"/>
        <v>103.84</v>
      </c>
      <c r="CE6" s="21">
        <f t="shared" si="9"/>
        <v>107.43</v>
      </c>
      <c r="CF6" s="21">
        <f t="shared" si="9"/>
        <v>114</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80.52</v>
      </c>
      <c r="CN6" s="21">
        <f t="shared" ref="CN6:CV6" si="10">IF(CN7="",NA(),CN7)</f>
        <v>74.86</v>
      </c>
      <c r="CO6" s="21">
        <f t="shared" si="10"/>
        <v>76</v>
      </c>
      <c r="CP6" s="21">
        <f t="shared" si="10"/>
        <v>74.58</v>
      </c>
      <c r="CQ6" s="21">
        <f t="shared" si="10"/>
        <v>74.849999999999994</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99.51</v>
      </c>
      <c r="CY6" s="21">
        <f t="shared" ref="CY6:DG6" si="11">IF(CY7="",NA(),CY7)</f>
        <v>99.55</v>
      </c>
      <c r="CZ6" s="21">
        <f t="shared" si="11"/>
        <v>99.53</v>
      </c>
      <c r="DA6" s="21">
        <f t="shared" si="11"/>
        <v>99.52</v>
      </c>
      <c r="DB6" s="21">
        <f t="shared" si="11"/>
        <v>99.55</v>
      </c>
      <c r="DC6" s="21">
        <f t="shared" si="11"/>
        <v>93.96</v>
      </c>
      <c r="DD6" s="21">
        <f t="shared" si="11"/>
        <v>94.06</v>
      </c>
      <c r="DE6" s="21">
        <f t="shared" si="11"/>
        <v>94.41</v>
      </c>
      <c r="DF6" s="21">
        <f t="shared" si="11"/>
        <v>94.43</v>
      </c>
      <c r="DG6" s="21">
        <f t="shared" si="11"/>
        <v>94.58</v>
      </c>
      <c r="DH6" s="20" t="str">
        <f>IF(DH7="","",IF(DH7="-","【-】","【"&amp;SUBSTITUTE(TEXT(DH7,"#,##0.00"),"-","△")&amp;"】"))</f>
        <v>【95.82】</v>
      </c>
      <c r="DI6" s="21">
        <f>IF(DI7="",NA(),DI7)</f>
        <v>49.78</v>
      </c>
      <c r="DJ6" s="21">
        <f t="shared" ref="DJ6:DR6" si="12">IF(DJ7="",NA(),DJ7)</f>
        <v>50.96</v>
      </c>
      <c r="DK6" s="21">
        <f t="shared" si="12"/>
        <v>52.65</v>
      </c>
      <c r="DL6" s="21">
        <f t="shared" si="12"/>
        <v>53.83</v>
      </c>
      <c r="DM6" s="21">
        <f t="shared" si="12"/>
        <v>55.45</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8.33</v>
      </c>
      <c r="DU6" s="21">
        <f t="shared" ref="DU6:EC6" si="13">IF(DU7="",NA(),DU7)</f>
        <v>8.8699999999999992</v>
      </c>
      <c r="DV6" s="21">
        <f t="shared" si="13"/>
        <v>9.57</v>
      </c>
      <c r="DW6" s="21">
        <f t="shared" si="13"/>
        <v>12.02</v>
      </c>
      <c r="DX6" s="21">
        <f t="shared" si="13"/>
        <v>13.36</v>
      </c>
      <c r="DY6" s="21">
        <f t="shared" si="13"/>
        <v>5.04</v>
      </c>
      <c r="DZ6" s="21">
        <f t="shared" si="13"/>
        <v>5.1100000000000003</v>
      </c>
      <c r="EA6" s="21">
        <f t="shared" si="13"/>
        <v>5.18</v>
      </c>
      <c r="EB6" s="21">
        <f t="shared" si="13"/>
        <v>6.01</v>
      </c>
      <c r="EC6" s="21">
        <f t="shared" si="13"/>
        <v>6.84</v>
      </c>
      <c r="ED6" s="20" t="str">
        <f>IF(ED7="","",IF(ED7="-","【-】","【"&amp;SUBSTITUTE(TEXT(ED7,"#,##0.00"),"-","△")&amp;"】"))</f>
        <v>【7.62】</v>
      </c>
      <c r="EE6" s="21">
        <f>IF(EE7="",NA(),EE7)</f>
        <v>0.16</v>
      </c>
      <c r="EF6" s="21">
        <f t="shared" ref="EF6:EN6" si="14">IF(EF7="",NA(),EF7)</f>
        <v>0.21</v>
      </c>
      <c r="EG6" s="21">
        <f t="shared" si="14"/>
        <v>0.17</v>
      </c>
      <c r="EH6" s="21">
        <f t="shared" si="14"/>
        <v>0.3</v>
      </c>
      <c r="EI6" s="21">
        <f t="shared" si="14"/>
        <v>0.16</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12173</v>
      </c>
      <c r="D7" s="23">
        <v>46</v>
      </c>
      <c r="E7" s="23">
        <v>17</v>
      </c>
      <c r="F7" s="23">
        <v>1</v>
      </c>
      <c r="G7" s="23">
        <v>0</v>
      </c>
      <c r="H7" s="23" t="s">
        <v>96</v>
      </c>
      <c r="I7" s="23" t="s">
        <v>97</v>
      </c>
      <c r="J7" s="23" t="s">
        <v>98</v>
      </c>
      <c r="K7" s="23" t="s">
        <v>99</v>
      </c>
      <c r="L7" s="23" t="s">
        <v>100</v>
      </c>
      <c r="M7" s="23" t="s">
        <v>101</v>
      </c>
      <c r="N7" s="24" t="s">
        <v>102</v>
      </c>
      <c r="O7" s="24">
        <v>80.06</v>
      </c>
      <c r="P7" s="24">
        <v>97.65</v>
      </c>
      <c r="Q7" s="24">
        <v>81.23</v>
      </c>
      <c r="R7" s="24">
        <v>2343</v>
      </c>
      <c r="S7" s="24">
        <v>119169</v>
      </c>
      <c r="T7" s="24">
        <v>187.38</v>
      </c>
      <c r="U7" s="24">
        <v>635.98</v>
      </c>
      <c r="V7" s="24">
        <v>115994</v>
      </c>
      <c r="W7" s="24">
        <v>24.48</v>
      </c>
      <c r="X7" s="24">
        <v>4738.32</v>
      </c>
      <c r="Y7" s="24">
        <v>105.31</v>
      </c>
      <c r="Z7" s="24">
        <v>104.29</v>
      </c>
      <c r="AA7" s="24">
        <v>106.05</v>
      </c>
      <c r="AB7" s="24">
        <v>104.44</v>
      </c>
      <c r="AC7" s="24">
        <v>102.19</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70.77</v>
      </c>
      <c r="AV7" s="24">
        <v>73.27</v>
      </c>
      <c r="AW7" s="24">
        <v>88.8</v>
      </c>
      <c r="AX7" s="24">
        <v>100.93</v>
      </c>
      <c r="AY7" s="24">
        <v>104.47</v>
      </c>
      <c r="AZ7" s="24">
        <v>62.12</v>
      </c>
      <c r="BA7" s="24">
        <v>61.57</v>
      </c>
      <c r="BB7" s="24">
        <v>60.82</v>
      </c>
      <c r="BC7" s="24">
        <v>63.48</v>
      </c>
      <c r="BD7" s="24">
        <v>65.510000000000005</v>
      </c>
      <c r="BE7" s="24">
        <v>73.44</v>
      </c>
      <c r="BF7" s="24">
        <v>289.82</v>
      </c>
      <c r="BG7" s="24">
        <v>288.33</v>
      </c>
      <c r="BH7" s="24">
        <v>278.18</v>
      </c>
      <c r="BI7" s="24">
        <v>280.47000000000003</v>
      </c>
      <c r="BJ7" s="24">
        <v>277.45999999999998</v>
      </c>
      <c r="BK7" s="24">
        <v>875.53</v>
      </c>
      <c r="BL7" s="24">
        <v>867.39</v>
      </c>
      <c r="BM7" s="24">
        <v>920.83</v>
      </c>
      <c r="BN7" s="24">
        <v>874.02</v>
      </c>
      <c r="BO7" s="24">
        <v>827.43</v>
      </c>
      <c r="BP7" s="24">
        <v>652.82000000000005</v>
      </c>
      <c r="BQ7" s="24">
        <v>106.16</v>
      </c>
      <c r="BR7" s="24">
        <v>103.15</v>
      </c>
      <c r="BS7" s="24">
        <v>106.84</v>
      </c>
      <c r="BT7" s="24">
        <v>102.64</v>
      </c>
      <c r="BU7" s="24">
        <v>96.65</v>
      </c>
      <c r="BV7" s="24">
        <v>99.83</v>
      </c>
      <c r="BW7" s="24">
        <v>100.91</v>
      </c>
      <c r="BX7" s="24">
        <v>99.82</v>
      </c>
      <c r="BY7" s="24">
        <v>100.32</v>
      </c>
      <c r="BZ7" s="24">
        <v>99.71</v>
      </c>
      <c r="CA7" s="24">
        <v>97.61</v>
      </c>
      <c r="CB7" s="24">
        <v>103.45</v>
      </c>
      <c r="CC7" s="24">
        <v>107.86</v>
      </c>
      <c r="CD7" s="24">
        <v>103.84</v>
      </c>
      <c r="CE7" s="24">
        <v>107.43</v>
      </c>
      <c r="CF7" s="24">
        <v>114</v>
      </c>
      <c r="CG7" s="24">
        <v>158.94</v>
      </c>
      <c r="CH7" s="24">
        <v>158.04</v>
      </c>
      <c r="CI7" s="24">
        <v>156.77000000000001</v>
      </c>
      <c r="CJ7" s="24">
        <v>157.63999999999999</v>
      </c>
      <c r="CK7" s="24">
        <v>159.59</v>
      </c>
      <c r="CL7" s="24">
        <v>138.29</v>
      </c>
      <c r="CM7" s="24">
        <v>80.52</v>
      </c>
      <c r="CN7" s="24">
        <v>74.86</v>
      </c>
      <c r="CO7" s="24">
        <v>76</v>
      </c>
      <c r="CP7" s="24">
        <v>74.58</v>
      </c>
      <c r="CQ7" s="24">
        <v>74.849999999999994</v>
      </c>
      <c r="CR7" s="24">
        <v>67.069999999999993</v>
      </c>
      <c r="CS7" s="24">
        <v>66.78</v>
      </c>
      <c r="CT7" s="24">
        <v>67</v>
      </c>
      <c r="CU7" s="24">
        <v>66.650000000000006</v>
      </c>
      <c r="CV7" s="24">
        <v>64.45</v>
      </c>
      <c r="CW7" s="24">
        <v>59.1</v>
      </c>
      <c r="CX7" s="24">
        <v>99.51</v>
      </c>
      <c r="CY7" s="24">
        <v>99.55</v>
      </c>
      <c r="CZ7" s="24">
        <v>99.53</v>
      </c>
      <c r="DA7" s="24">
        <v>99.52</v>
      </c>
      <c r="DB7" s="24">
        <v>99.55</v>
      </c>
      <c r="DC7" s="24">
        <v>93.96</v>
      </c>
      <c r="DD7" s="24">
        <v>94.06</v>
      </c>
      <c r="DE7" s="24">
        <v>94.41</v>
      </c>
      <c r="DF7" s="24">
        <v>94.43</v>
      </c>
      <c r="DG7" s="24">
        <v>94.58</v>
      </c>
      <c r="DH7" s="24">
        <v>95.82</v>
      </c>
      <c r="DI7" s="24">
        <v>49.78</v>
      </c>
      <c r="DJ7" s="24">
        <v>50.96</v>
      </c>
      <c r="DK7" s="24">
        <v>52.65</v>
      </c>
      <c r="DL7" s="24">
        <v>53.83</v>
      </c>
      <c r="DM7" s="24">
        <v>55.45</v>
      </c>
      <c r="DN7" s="24">
        <v>33.090000000000003</v>
      </c>
      <c r="DO7" s="24">
        <v>34.33</v>
      </c>
      <c r="DP7" s="24">
        <v>34.15</v>
      </c>
      <c r="DQ7" s="24">
        <v>35.53</v>
      </c>
      <c r="DR7" s="24">
        <v>37.51</v>
      </c>
      <c r="DS7" s="24">
        <v>39.74</v>
      </c>
      <c r="DT7" s="24">
        <v>8.33</v>
      </c>
      <c r="DU7" s="24">
        <v>8.8699999999999992</v>
      </c>
      <c r="DV7" s="24">
        <v>9.57</v>
      </c>
      <c r="DW7" s="24">
        <v>12.02</v>
      </c>
      <c r="DX7" s="24">
        <v>13.36</v>
      </c>
      <c r="DY7" s="24">
        <v>5.04</v>
      </c>
      <c r="DZ7" s="24">
        <v>5.1100000000000003</v>
      </c>
      <c r="EA7" s="24">
        <v>5.18</v>
      </c>
      <c r="EB7" s="24">
        <v>6.01</v>
      </c>
      <c r="EC7" s="24">
        <v>6.84</v>
      </c>
      <c r="ED7" s="24">
        <v>7.62</v>
      </c>
      <c r="EE7" s="24">
        <v>0.16</v>
      </c>
      <c r="EF7" s="24">
        <v>0.21</v>
      </c>
      <c r="EG7" s="24">
        <v>0.17</v>
      </c>
      <c r="EH7" s="24">
        <v>0.3</v>
      </c>
      <c r="EI7" s="24">
        <v>0.16</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丸山　敬</cp:lastModifiedBy>
  <cp:lastPrinted>2024-01-24T01:34:47Z</cp:lastPrinted>
  <dcterms:created xsi:type="dcterms:W3CDTF">2023-12-12T00:41:52Z</dcterms:created>
  <dcterms:modified xsi:type="dcterms:W3CDTF">2024-01-24T01:57:55Z</dcterms:modified>
  <cp:category/>
</cp:coreProperties>
</file>