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170" yWindow="0" windowWidth="19320" windowHeight="8940" tabRatio="817" activeTab="1"/>
  </bookViews>
  <sheets>
    <sheet name="概況・特記事項" sheetId="48" r:id="rId1"/>
    <sheet name="入力シート" sheetId="50" r:id="rId2"/>
    <sheet name="定型文入力" sheetId="52" r:id="rId3"/>
    <sheet name="使い方" sheetId="51" r:id="rId4"/>
  </sheets>
  <definedNames>
    <definedName name="_xlnm.Print_Area" localSheetId="0">概況・特記事項!$B$1:$AS$174</definedName>
    <definedName name="_xlnm.Print_Area" localSheetId="1">入力シート!$G$1:$BT$940</definedName>
    <definedName name="カナ氏名">#REF!</definedName>
    <definedName name="ﾌﾘｶﾞﾅ" localSheetId="0">#REF!</definedName>
    <definedName name="ﾌﾘｶﾞﾅ">#REF!</definedName>
    <definedName name="委託先住所" localSheetId="0">#REF!</definedName>
    <definedName name="委託先住所">#REF!</definedName>
    <definedName name="委託先電話番号" localSheetId="0">#REF!</definedName>
    <definedName name="委託先電話番号">#REF!</definedName>
    <definedName name="委託先郵便番号" localSheetId="0">#REF!</definedName>
    <definedName name="委託先郵便番号">#REF!</definedName>
    <definedName name="意見書入所施設住所">#REF!</definedName>
    <definedName name="意見書入所施設名">#REF!</definedName>
    <definedName name="意見性別">#REF!</definedName>
    <definedName name="意見郵便番号">#REF!</definedName>
    <definedName name="意思の伝達">定型文入力!$D$43:$D$58</definedName>
    <definedName name="医師名" localSheetId="0">#REF!</definedName>
    <definedName name="医師名">#REF!</definedName>
    <definedName name="医師名称" localSheetId="0">#REF!</definedName>
    <definedName name="医師名称">#REF!</definedName>
    <definedName name="医療機関マスク">#REF!</definedName>
    <definedName name="医療機関住所" localSheetId="0">#REF!</definedName>
    <definedName name="医療機関住所">#REF!</definedName>
    <definedName name="医療機関電話番号" localSheetId="0">#REF!</definedName>
    <definedName name="医療機関電話番号">#REF!</definedName>
    <definedName name="医療機関名" localSheetId="0">#REF!</definedName>
    <definedName name="医療機関名">#REF!</definedName>
    <definedName name="医療機関名称" localSheetId="0">#REF!</definedName>
    <definedName name="医療機関名称">#REF!</definedName>
    <definedName name="医療機関郵便番号" localSheetId="0">#REF!</definedName>
    <definedName name="医療機関郵便番号">#REF!</definedName>
    <definedName name="医療電話" localSheetId="0">#REF!</definedName>
    <definedName name="医療電話">#REF!</definedName>
    <definedName name="漢字氏名">#REF!</definedName>
    <definedName name="期限" localSheetId="0">#REF!</definedName>
    <definedName name="期限">#REF!</definedName>
    <definedName name="記入者氏名">#REF!</definedName>
    <definedName name="個人現住所" localSheetId="0">#REF!</definedName>
    <definedName name="個人現住所">#REF!</definedName>
    <definedName name="個人電話番号" localSheetId="0">#REF!</definedName>
    <definedName name="個人電話番号">#REF!</definedName>
    <definedName name="個人郵便番号" localSheetId="0">#REF!</definedName>
    <definedName name="個人郵便番号">#REF!</definedName>
    <definedName name="市町村" localSheetId="0">#REF!</definedName>
    <definedName name="市町村">#REF!</definedName>
    <definedName name="施設等住所" localSheetId="0">#REF!</definedName>
    <definedName name="施設等住所">#REF!</definedName>
    <definedName name="視力" localSheetId="0">#REF!</definedName>
    <definedName name="視力">#REF!</definedName>
    <definedName name="事業者番号" localSheetId="0">#REF!</definedName>
    <definedName name="事業者番号">#REF!</definedName>
    <definedName name="実施場所">#REF!</definedName>
    <definedName name="実施日付">#REF!</definedName>
    <definedName name="主治医住所" localSheetId="0">#REF!</definedName>
    <definedName name="主治医住所">#REF!</definedName>
    <definedName name="主治医電話番号" localSheetId="0">#REF!</definedName>
    <definedName name="主治医電話番号">#REF!</definedName>
    <definedName name="主治医名" localSheetId="0">#REF!</definedName>
    <definedName name="主治医名">#REF!</definedName>
    <definedName name="主治医郵便番号" localSheetId="0">#REF!</definedName>
    <definedName name="主治医郵便番号">#REF!</definedName>
    <definedName name="住所">#REF!</definedName>
    <definedName name="所属機関">#REF!</definedName>
    <definedName name="申請種別" localSheetId="0">#REF!</definedName>
    <definedName name="申請種別">#REF!</definedName>
    <definedName name="申請日" localSheetId="0">#REF!</definedName>
    <definedName name="申請日">#REF!</definedName>
    <definedName name="性" localSheetId="0">#REF!</definedName>
    <definedName name="性">#REF!</definedName>
    <definedName name="性別" localSheetId="0">#REF!</definedName>
    <definedName name="性別">#REF!</definedName>
    <definedName name="生年" localSheetId="0">#REF!</definedName>
    <definedName name="生年">#REF!</definedName>
    <definedName name="生年月日">#REF!</definedName>
    <definedName name="生年月日２" localSheetId="0">#REF!</definedName>
    <definedName name="生年月日２">#REF!</definedName>
    <definedName name="責任者" localSheetId="0">#REF!</definedName>
    <definedName name="責任者">#REF!</definedName>
    <definedName name="地域コード">#REF!</definedName>
    <definedName name="地域名">#REF!</definedName>
    <definedName name="聴力" localSheetId="0">#REF!</definedName>
    <definedName name="聴力">#REF!</definedName>
    <definedName name="調査カナ氏名" localSheetId="0">#REF!</definedName>
    <definedName name="調査カナ氏名">#REF!</definedName>
    <definedName name="調査委託先" localSheetId="0">#REF!</definedName>
    <definedName name="調査委託先">#REF!</definedName>
    <definedName name="調査員名" localSheetId="0">#REF!</definedName>
    <definedName name="調査員名">#REF!</definedName>
    <definedName name="調査漢字氏名" localSheetId="0">#REF!</definedName>
    <definedName name="調査漢字氏名">#REF!</definedName>
    <definedName name="調査機関名称" localSheetId="0">#REF!</definedName>
    <definedName name="調査機関名称">#REF!</definedName>
    <definedName name="調査個人性別" localSheetId="0">#REF!</definedName>
    <definedName name="調査個人性別">#REF!</definedName>
    <definedName name="調査住所" localSheetId="0">#REF!</definedName>
    <definedName name="調査住所">#REF!</definedName>
    <definedName name="調査申請日" localSheetId="0">#REF!</definedName>
    <definedName name="調査申請日">#REF!</definedName>
    <definedName name="調査性" localSheetId="0">#REF!</definedName>
    <definedName name="調査性">#REF!</definedName>
    <definedName name="調査性別" localSheetId="0">#REF!</definedName>
    <definedName name="調査性別">#REF!</definedName>
    <definedName name="調査生年月日" localSheetId="0">#REF!</definedName>
    <definedName name="調査生年月日">#REF!</definedName>
    <definedName name="調査対象者コード">#REF!</definedName>
    <definedName name="調査電話番号" localSheetId="0">#REF!</definedName>
    <definedName name="調査電話番号">#REF!</definedName>
    <definedName name="調査認定申請日" localSheetId="0">#REF!</definedName>
    <definedName name="調査認定申請日">#REF!</definedName>
    <definedName name="調査年齢" localSheetId="0">#REF!</definedName>
    <definedName name="調査年齢">#REF!</definedName>
    <definedName name="調査被保険" localSheetId="0">#REF!</definedName>
    <definedName name="調査被保険">#REF!</definedName>
    <definedName name="調査被保険者番号" localSheetId="0">#REF!</definedName>
    <definedName name="調査被保険者番号">#REF!</definedName>
    <definedName name="調査非保険" localSheetId="0">#REF!</definedName>
    <definedName name="調査非保険">#REF!</definedName>
    <definedName name="調査保険者番号" localSheetId="0">#REF!</definedName>
    <definedName name="調査保険者番号">#REF!</definedName>
    <definedName name="調査郵便番号" localSheetId="0">#REF!</definedName>
    <definedName name="調査郵便番号">#REF!</definedName>
    <definedName name="電話番号">#REF!</definedName>
    <definedName name="特記③">定型文入力!$B$43:$B$58</definedName>
    <definedName name="特記④">定型文入力!$B$62:$B$77</definedName>
    <definedName name="特記漢字氏名">#REF!</definedName>
    <definedName name="特記認定申請日">#REF!</definedName>
    <definedName name="特記被保険者番号">#REF!</definedName>
    <definedName name="特記保険者番号">#REF!</definedName>
    <definedName name="日付" localSheetId="0">#REF!</definedName>
    <definedName name="日付">#REF!</definedName>
    <definedName name="入所施設住所" localSheetId="0">#REF!</definedName>
    <definedName name="入所施設住所">#REF!</definedName>
    <definedName name="入所施設名" localSheetId="0">#REF!</definedName>
    <definedName name="入所施設名">#REF!</definedName>
    <definedName name="認定申請日">#REF!</definedName>
    <definedName name="年" localSheetId="0">#REF!</definedName>
    <definedName name="年">#REF!</definedName>
    <definedName name="被害的">定型文入力!$D$62:$D$77</definedName>
    <definedName name="被保険者区分名称" localSheetId="0">#REF!</definedName>
    <definedName name="被保険者区分名称">#REF!</definedName>
    <definedName name="被保険者氏名" localSheetId="0">#REF!</definedName>
    <definedName name="被保険者氏名">#REF!</definedName>
    <definedName name="被保険者番号">#REF!</definedName>
    <definedName name="被保険者番号1" localSheetId="0">#REF!</definedName>
    <definedName name="被保険者番号1">#REF!</definedName>
    <definedName name="被保険者番号10" localSheetId="0">#REF!</definedName>
    <definedName name="被保険者番号10">#REF!</definedName>
    <definedName name="被保険者番号2" localSheetId="0">#REF!</definedName>
    <definedName name="被保険者番号2">#REF!</definedName>
    <definedName name="被保険者番号3" localSheetId="0">#REF!</definedName>
    <definedName name="被保険者番号3">#REF!</definedName>
    <definedName name="被保険者番号4" localSheetId="0">#REF!</definedName>
    <definedName name="被保険者番号4">#REF!</definedName>
    <definedName name="被保険者番号5" localSheetId="0">#REF!</definedName>
    <definedName name="被保険者番号5">#REF!</definedName>
    <definedName name="被保険者番号6" localSheetId="0">#REF!</definedName>
    <definedName name="被保険者番号6">#REF!</definedName>
    <definedName name="被保険者番号7" localSheetId="0">#REF!</definedName>
    <definedName name="被保険者番号7">#REF!</definedName>
    <definedName name="被保険者番号8" localSheetId="0">#REF!</definedName>
    <definedName name="被保険者番号8">#REF!</definedName>
    <definedName name="被保険者番号9" localSheetId="0">#REF!</definedName>
    <definedName name="被保険者番号9">#REF!</definedName>
    <definedName name="保険者番号">#REF!</definedName>
    <definedName name="郵便番号" localSheetId="0">#REF!</definedName>
    <definedName name="郵便番号">#REF!</definedName>
  </definedNames>
  <calcPr calcId="145621"/>
</workbook>
</file>

<file path=xl/calcChain.xml><?xml version="1.0" encoding="utf-8"?>
<calcChain xmlns="http://schemas.openxmlformats.org/spreadsheetml/2006/main">
  <c r="R907" i="50" l="1"/>
  <c r="BW907" i="50" s="1"/>
  <c r="BW188" i="50" l="1"/>
  <c r="BV188" i="50" s="1"/>
  <c r="BW185" i="50"/>
  <c r="BV185" i="50" s="1"/>
  <c r="BW182" i="50"/>
  <c r="BW179" i="50"/>
  <c r="BW176" i="50"/>
  <c r="BW173" i="50"/>
  <c r="BV173" i="50" s="1"/>
  <c r="BV182" i="50"/>
  <c r="BV179" i="50"/>
  <c r="BV176" i="50"/>
  <c r="BW169" i="50"/>
  <c r="BW166" i="50"/>
  <c r="BV166" i="50" s="1"/>
  <c r="BW163" i="50"/>
  <c r="BV163" i="50" s="1"/>
  <c r="BW160" i="50"/>
  <c r="BW157" i="50"/>
  <c r="BW154" i="50"/>
  <c r="BV154" i="50" s="1"/>
  <c r="BW150" i="50"/>
  <c r="BV150" i="50" s="1"/>
  <c r="BV160" i="50"/>
  <c r="BV157" i="50"/>
  <c r="BW147" i="50"/>
  <c r="BV147" i="50" s="1"/>
  <c r="BW144" i="50"/>
  <c r="BV144" i="50" s="1"/>
  <c r="BW141" i="50"/>
  <c r="BV141" i="50" s="1"/>
  <c r="BW138" i="50"/>
  <c r="BV138" i="50" s="1"/>
  <c r="BW135" i="50"/>
  <c r="BV135" i="50" s="1"/>
  <c r="BW131" i="50"/>
  <c r="BW128" i="50"/>
  <c r="BW125" i="50"/>
  <c r="BW122" i="50"/>
  <c r="BV122" i="50" s="1"/>
  <c r="BW119" i="50"/>
  <c r="BV119" i="50" s="1"/>
  <c r="BW116" i="50"/>
  <c r="BV116" i="50" s="1"/>
  <c r="BV131" i="50"/>
  <c r="BV128" i="50"/>
  <c r="BV125" i="50"/>
  <c r="BW112" i="50"/>
  <c r="BW97" i="50"/>
  <c r="BV169" i="50"/>
  <c r="G103" i="50"/>
  <c r="G122" i="50"/>
  <c r="G141" i="50"/>
  <c r="G160" i="50"/>
  <c r="G179" i="50"/>
  <c r="BW109" i="50"/>
  <c r="BW106" i="50"/>
  <c r="BW103" i="50"/>
  <c r="BV103" i="50" s="1"/>
  <c r="BW100" i="50"/>
  <c r="BW93" i="50"/>
  <c r="BV93" i="50" s="1"/>
  <c r="BW90" i="50"/>
  <c r="BV90" i="50" s="1"/>
  <c r="BW84" i="50"/>
  <c r="BV84" i="50" s="1"/>
  <c r="BW81" i="50"/>
  <c r="BV81" i="50" s="1"/>
  <c r="BW78" i="50"/>
  <c r="BV112" i="50" l="1"/>
  <c r="BV109" i="50"/>
  <c r="BV106" i="50"/>
  <c r="BV100" i="50"/>
  <c r="BV97" i="50"/>
  <c r="BW87" i="50"/>
  <c r="BV87" i="50" s="1"/>
  <c r="BW549" i="50" l="1"/>
  <c r="BW455" i="50"/>
  <c r="BX867" i="50" l="1"/>
  <c r="BX857" i="50"/>
  <c r="BW200" i="50"/>
  <c r="BW74" i="50"/>
  <c r="BW71" i="50"/>
  <c r="BW67" i="50"/>
  <c r="BW63" i="50"/>
  <c r="BW51" i="50"/>
  <c r="BW48" i="50"/>
  <c r="BW45" i="50"/>
  <c r="BW38" i="50"/>
  <c r="BW35" i="50"/>
  <c r="BW32" i="50"/>
  <c r="BW203" i="50"/>
  <c r="BW197" i="50"/>
  <c r="BW213" i="50"/>
  <c r="BW210" i="50"/>
  <c r="BW207" i="50"/>
  <c r="BW223" i="50"/>
  <c r="BW220" i="50"/>
  <c r="BW217" i="50"/>
  <c r="BW233" i="50"/>
  <c r="BW230" i="50"/>
  <c r="BW227" i="50"/>
  <c r="BW243" i="50"/>
  <c r="BW240" i="50"/>
  <c r="BW237" i="50"/>
  <c r="BW253" i="50"/>
  <c r="BW250" i="50"/>
  <c r="BW247" i="50"/>
  <c r="BW263" i="50"/>
  <c r="BW260" i="50"/>
  <c r="BW257" i="50"/>
  <c r="BW273" i="50"/>
  <c r="BW270" i="50"/>
  <c r="BW267" i="50"/>
  <c r="BW283" i="50"/>
  <c r="BW280" i="50"/>
  <c r="BW277" i="50"/>
  <c r="BW293" i="50"/>
  <c r="BW290" i="50"/>
  <c r="BW287" i="50"/>
  <c r="BW303" i="50"/>
  <c r="BW300" i="50"/>
  <c r="BW297" i="50"/>
  <c r="BW313" i="50"/>
  <c r="BW310" i="50"/>
  <c r="BW307" i="50"/>
  <c r="BW323" i="50"/>
  <c r="BW320" i="50"/>
  <c r="BW317" i="50"/>
  <c r="BW337" i="50"/>
  <c r="BW334" i="50"/>
  <c r="BW331" i="50"/>
  <c r="BW347" i="50"/>
  <c r="BW344" i="50"/>
  <c r="BW341" i="50"/>
  <c r="BW357" i="50"/>
  <c r="BW354" i="50"/>
  <c r="BW351" i="50"/>
  <c r="BW367" i="50"/>
  <c r="BW364" i="50"/>
  <c r="BW361" i="50"/>
  <c r="BW377" i="50"/>
  <c r="BW374" i="50"/>
  <c r="BW371" i="50"/>
  <c r="BW387" i="50"/>
  <c r="BW384" i="50"/>
  <c r="BW381" i="50"/>
  <c r="BW397" i="50"/>
  <c r="BW394" i="50"/>
  <c r="BW391" i="50"/>
  <c r="BW407" i="50"/>
  <c r="BW404" i="50"/>
  <c r="BW401" i="50"/>
  <c r="BW417" i="50"/>
  <c r="BW414" i="50"/>
  <c r="BW411" i="50"/>
  <c r="BW427" i="50"/>
  <c r="BW424" i="50"/>
  <c r="BW421" i="50"/>
  <c r="BW437" i="50"/>
  <c r="BW434" i="50"/>
  <c r="BW431" i="50"/>
  <c r="BW447" i="50"/>
  <c r="BW444" i="50"/>
  <c r="BW441" i="50"/>
  <c r="BW461" i="50"/>
  <c r="BW458" i="50"/>
  <c r="BW471" i="50"/>
  <c r="BW468" i="50"/>
  <c r="BW465" i="50"/>
  <c r="BW481" i="50"/>
  <c r="BW478" i="50"/>
  <c r="BW475" i="50"/>
  <c r="BW491" i="50"/>
  <c r="BW488" i="50"/>
  <c r="BW485" i="50"/>
  <c r="BW501" i="50"/>
  <c r="BW498" i="50"/>
  <c r="BW495" i="50"/>
  <c r="BW511" i="50"/>
  <c r="BW508" i="50"/>
  <c r="BW505" i="50"/>
  <c r="BW521" i="50"/>
  <c r="BW518" i="50"/>
  <c r="BW515" i="50"/>
  <c r="BW531" i="50"/>
  <c r="BW528" i="50"/>
  <c r="BW525" i="50"/>
  <c r="BW541" i="50"/>
  <c r="BW538" i="50"/>
  <c r="BW535" i="50"/>
  <c r="BW555" i="50"/>
  <c r="BW552" i="50"/>
  <c r="BW565" i="50"/>
  <c r="BW562" i="50"/>
  <c r="BW559" i="50"/>
  <c r="BW575" i="50"/>
  <c r="BW572" i="50"/>
  <c r="BW569" i="50"/>
  <c r="BW585" i="50"/>
  <c r="BW582" i="50"/>
  <c r="BW579" i="50"/>
  <c r="BW595" i="50"/>
  <c r="BW592" i="50"/>
  <c r="BW589" i="50"/>
  <c r="BW605" i="50"/>
  <c r="BW602" i="50"/>
  <c r="BW599" i="50"/>
  <c r="BW615" i="50"/>
  <c r="BW612" i="50"/>
  <c r="BW609" i="50"/>
  <c r="BW625" i="50"/>
  <c r="BW622" i="50"/>
  <c r="BW619" i="50"/>
  <c r="BW635" i="50"/>
  <c r="BW632" i="50"/>
  <c r="BW629" i="50"/>
  <c r="BW645" i="50"/>
  <c r="BW642" i="50"/>
  <c r="BW639" i="50"/>
  <c r="BW655" i="50"/>
  <c r="BW652" i="50"/>
  <c r="BW649" i="50"/>
  <c r="BW665" i="50"/>
  <c r="BW662" i="50"/>
  <c r="BW659" i="50"/>
  <c r="BW675" i="50"/>
  <c r="BW672" i="50"/>
  <c r="BW669" i="50"/>
  <c r="BW685" i="50"/>
  <c r="BW682" i="50"/>
  <c r="BW679" i="50"/>
  <c r="BW695" i="50"/>
  <c r="BW692" i="50"/>
  <c r="BW689" i="50"/>
  <c r="BW709" i="50"/>
  <c r="BW706" i="50"/>
  <c r="BW703" i="50"/>
  <c r="BW719" i="50"/>
  <c r="BW716" i="50"/>
  <c r="BW713" i="50"/>
  <c r="BW729" i="50"/>
  <c r="BW726" i="50"/>
  <c r="BW723" i="50"/>
  <c r="BW739" i="50"/>
  <c r="BW736" i="50"/>
  <c r="BW733" i="50"/>
  <c r="BW749" i="50"/>
  <c r="BW746" i="50"/>
  <c r="BW743" i="50"/>
  <c r="BW759" i="50"/>
  <c r="BW756" i="50"/>
  <c r="BW753" i="50"/>
  <c r="BW783" i="50"/>
  <c r="BW780" i="50"/>
  <c r="BW777" i="50"/>
  <c r="BW793" i="50"/>
  <c r="BW790" i="50"/>
  <c r="BW787" i="50"/>
  <c r="BW803" i="50"/>
  <c r="BW800" i="50"/>
  <c r="BW797" i="50"/>
  <c r="BW813" i="50"/>
  <c r="BW810" i="50"/>
  <c r="BW807" i="50"/>
  <c r="BW823" i="50"/>
  <c r="BW820" i="50"/>
  <c r="BW817" i="50"/>
  <c r="BW833" i="50"/>
  <c r="BW830" i="50"/>
  <c r="BW827" i="50"/>
  <c r="BW843" i="50"/>
  <c r="BW840" i="50"/>
  <c r="BW837" i="50"/>
  <c r="BW853" i="50"/>
  <c r="BW850" i="50"/>
  <c r="BW847" i="50"/>
  <c r="BW863" i="50"/>
  <c r="BW860" i="50"/>
  <c r="BW857" i="50"/>
  <c r="BW873" i="50"/>
  <c r="BW870" i="50"/>
  <c r="BW867" i="50"/>
  <c r="BW883" i="50"/>
  <c r="BW880" i="50"/>
  <c r="BW877" i="50"/>
  <c r="BW893" i="50"/>
  <c r="BW890" i="50"/>
  <c r="BW887" i="50"/>
  <c r="BW897" i="50"/>
  <c r="BW903" i="50"/>
  <c r="BW900" i="50"/>
  <c r="BW928" i="50"/>
  <c r="BW925" i="50"/>
  <c r="BW922" i="50"/>
  <c r="BW938" i="50"/>
  <c r="BX549" i="50" l="1"/>
  <c r="BX455" i="50"/>
  <c r="BW935" i="50" l="1"/>
  <c r="BW932" i="50"/>
  <c r="BX78" i="50" l="1"/>
  <c r="BX897" i="50"/>
  <c r="BW913" i="50" l="1"/>
  <c r="BW910" i="50"/>
  <c r="BV910" i="50" s="1"/>
  <c r="BV913" i="50" l="1"/>
  <c r="G910" i="50"/>
  <c r="BV907" i="50"/>
  <c r="Z99" i="52"/>
  <c r="X99" i="52"/>
  <c r="V99" i="52"/>
  <c r="T99" i="52"/>
  <c r="R99" i="52"/>
  <c r="P99" i="52"/>
  <c r="N99" i="52"/>
  <c r="L99" i="52"/>
  <c r="J99" i="52"/>
  <c r="H99" i="52"/>
  <c r="F99" i="52"/>
  <c r="D99" i="52"/>
  <c r="B99" i="52"/>
  <c r="CI779" i="50"/>
  <c r="CI778" i="50"/>
  <c r="CI777" i="50"/>
  <c r="CI776" i="50"/>
  <c r="CI775" i="50"/>
  <c r="CI774" i="50"/>
  <c r="CI773" i="50"/>
  <c r="CI772" i="50"/>
  <c r="CI771" i="50"/>
  <c r="CI770" i="50"/>
  <c r="CI769" i="50"/>
  <c r="CI768" i="50"/>
  <c r="CI767" i="50"/>
  <c r="BW767" i="50" s="1"/>
  <c r="BW763" i="50" s="1"/>
  <c r="G900" i="50"/>
  <c r="G455" i="50"/>
  <c r="E456" i="50" s="1"/>
  <c r="G549" i="50"/>
  <c r="E550" i="50" s="1"/>
  <c r="D118" i="52"/>
  <c r="B118" i="52"/>
  <c r="L80" i="52"/>
  <c r="J80" i="52"/>
  <c r="H80" i="52"/>
  <c r="F80" i="52"/>
  <c r="D80" i="52"/>
  <c r="B80" i="52"/>
  <c r="T42" i="52"/>
  <c r="R42" i="52"/>
  <c r="P42" i="52"/>
  <c r="N42" i="52"/>
  <c r="L42" i="52"/>
  <c r="J42" i="52"/>
  <c r="H42" i="52"/>
  <c r="F42" i="52"/>
  <c r="BY763" i="50" l="1"/>
  <c r="BV763" i="50"/>
  <c r="AF61" i="52"/>
  <c r="AD61" i="52"/>
  <c r="AB61" i="52"/>
  <c r="Z61" i="52"/>
  <c r="X61" i="52"/>
  <c r="V61" i="52"/>
  <c r="T61" i="52"/>
  <c r="R61" i="52"/>
  <c r="P61" i="52"/>
  <c r="N61" i="52"/>
  <c r="L61" i="52"/>
  <c r="J61" i="52"/>
  <c r="H61" i="52"/>
  <c r="F61" i="52"/>
  <c r="BW918" i="50" l="1"/>
  <c r="CG197" i="50" l="1"/>
  <c r="BW545" i="50" l="1"/>
  <c r="BW451" i="50"/>
  <c r="BW327" i="50" l="1"/>
  <c r="CG768" i="50"/>
  <c r="CG769" i="50"/>
  <c r="CG770" i="50"/>
  <c r="CG771" i="50"/>
  <c r="CG772" i="50"/>
  <c r="CG773" i="50"/>
  <c r="CG774" i="50"/>
  <c r="CG775" i="50"/>
  <c r="CG767" i="50"/>
  <c r="G830" i="50"/>
  <c r="G810" i="50" l="1"/>
  <c r="G890" i="50" l="1"/>
  <c r="G880" i="50"/>
  <c r="G870" i="50"/>
  <c r="G860" i="50"/>
  <c r="G850" i="50"/>
  <c r="G840" i="50"/>
  <c r="G820" i="50"/>
  <c r="G800" i="50"/>
  <c r="G790" i="50"/>
  <c r="BX932" i="50" l="1"/>
  <c r="BX922" i="50"/>
  <c r="CG704" i="50" l="1"/>
  <c r="CG703" i="50"/>
  <c r="CG708" i="50"/>
  <c r="CG707" i="50"/>
  <c r="CG706" i="50"/>
  <c r="CG705" i="50"/>
  <c r="CG563" i="50"/>
  <c r="CG562" i="50"/>
  <c r="CG561" i="50"/>
  <c r="CG560" i="50"/>
  <c r="CG559" i="50"/>
  <c r="CG558" i="50"/>
  <c r="CG557" i="50"/>
  <c r="CG556" i="50"/>
  <c r="CG555" i="50"/>
  <c r="CG554" i="50"/>
  <c r="CG553" i="50"/>
  <c r="CG552" i="50"/>
  <c r="CG551" i="50"/>
  <c r="CG550" i="50"/>
  <c r="CG549" i="50"/>
  <c r="CH563" i="50" l="1"/>
  <c r="CH561" i="50"/>
  <c r="CH559" i="50"/>
  <c r="CH557" i="50"/>
  <c r="CH555" i="50"/>
  <c r="CH553" i="50"/>
  <c r="CH551" i="50"/>
  <c r="CH562" i="50"/>
  <c r="CH560" i="50"/>
  <c r="CH558" i="50"/>
  <c r="CH556" i="50"/>
  <c r="CH554" i="50"/>
  <c r="CH552" i="50"/>
  <c r="CH550" i="50"/>
  <c r="CH549" i="50"/>
  <c r="CH708" i="50"/>
  <c r="CH706" i="50"/>
  <c r="CH704" i="50"/>
  <c r="CH707" i="50"/>
  <c r="CH705" i="50"/>
  <c r="CH703" i="50"/>
  <c r="CG463" i="50"/>
  <c r="CG462" i="50"/>
  <c r="CG461" i="50"/>
  <c r="CG460" i="50"/>
  <c r="CG459" i="50"/>
  <c r="CG458" i="50"/>
  <c r="CG457" i="50"/>
  <c r="CG456" i="50"/>
  <c r="CG455" i="50"/>
  <c r="CG342" i="50"/>
  <c r="CG341" i="50"/>
  <c r="CG340" i="50"/>
  <c r="CG339" i="50"/>
  <c r="CG338" i="50"/>
  <c r="CG337" i="50"/>
  <c r="CG336" i="50"/>
  <c r="CG335" i="50"/>
  <c r="CG334" i="50"/>
  <c r="CG333" i="50"/>
  <c r="CG332" i="50"/>
  <c r="CG331" i="50"/>
  <c r="CH332" i="50" l="1"/>
  <c r="CH463" i="50"/>
  <c r="CH461" i="50"/>
  <c r="CH459" i="50"/>
  <c r="CH457" i="50"/>
  <c r="CH455" i="50"/>
  <c r="CH462" i="50"/>
  <c r="CH460" i="50"/>
  <c r="CH458" i="50"/>
  <c r="CH456" i="50"/>
  <c r="CH342" i="50"/>
  <c r="CH340" i="50"/>
  <c r="CH338" i="50"/>
  <c r="CH336" i="50"/>
  <c r="CH334" i="50"/>
  <c r="CH341" i="50"/>
  <c r="CH339" i="50"/>
  <c r="CH337" i="50"/>
  <c r="CH335" i="50"/>
  <c r="CH333" i="50"/>
  <c r="CH331" i="50"/>
  <c r="CG208" i="50"/>
  <c r="CG209" i="50"/>
  <c r="CG207" i="50"/>
  <c r="CG206" i="50"/>
  <c r="CG205" i="50"/>
  <c r="CG204" i="50"/>
  <c r="CG203" i="50"/>
  <c r="CG202" i="50"/>
  <c r="CG201" i="50"/>
  <c r="CG200" i="50"/>
  <c r="CG199" i="50"/>
  <c r="CG198" i="50"/>
  <c r="CH209" i="50" l="1"/>
  <c r="CH207" i="50"/>
  <c r="CH205" i="50"/>
  <c r="CH203" i="50"/>
  <c r="CH199" i="50"/>
  <c r="CH208" i="50"/>
  <c r="CH206" i="50"/>
  <c r="CH204" i="50"/>
  <c r="CH202" i="50"/>
  <c r="CH200" i="50"/>
  <c r="CH198" i="50"/>
  <c r="CH201" i="50"/>
  <c r="CH197" i="50"/>
  <c r="BX877" i="50"/>
  <c r="BX887" i="50"/>
  <c r="BX817" i="50"/>
  <c r="BX777" i="50"/>
  <c r="BX787" i="50"/>
  <c r="BX797" i="50"/>
  <c r="BX807" i="50"/>
  <c r="BX827" i="50"/>
  <c r="BX837" i="50"/>
  <c r="BX847" i="50"/>
  <c r="BV773" i="50"/>
  <c r="BU773" i="50" s="1"/>
  <c r="BY918" i="50"/>
  <c r="BY545" i="50"/>
  <c r="BY451" i="50"/>
  <c r="BY327" i="50"/>
  <c r="G938" i="50"/>
  <c r="G928" i="50"/>
  <c r="BV938" i="50"/>
  <c r="BV935" i="50"/>
  <c r="BV932" i="50"/>
  <c r="BV928" i="50"/>
  <c r="BV925" i="50"/>
  <c r="BV922" i="50"/>
  <c r="G780" i="50"/>
  <c r="BV767" i="50" l="1"/>
  <c r="BV759" i="50"/>
  <c r="BV918" i="50"/>
  <c r="BV756" i="50"/>
  <c r="G756" i="50"/>
  <c r="BV746" i="50"/>
  <c r="BV743" i="50"/>
  <c r="BV739" i="50"/>
  <c r="BV736" i="50"/>
  <c r="G736" i="50"/>
  <c r="BV733" i="50"/>
  <c r="BV729" i="50"/>
  <c r="BV726" i="50"/>
  <c r="G726" i="50"/>
  <c r="BV723" i="50"/>
  <c r="BV719" i="50"/>
  <c r="BV716" i="50"/>
  <c r="G716" i="50"/>
  <c r="BV713" i="50"/>
  <c r="BV709" i="50"/>
  <c r="BV706" i="50"/>
  <c r="G706" i="50"/>
  <c r="BV695" i="50"/>
  <c r="BV692" i="50"/>
  <c r="G692" i="50"/>
  <c r="BV689" i="50"/>
  <c r="BV685" i="50"/>
  <c r="BV682" i="50"/>
  <c r="G682" i="50"/>
  <c r="BV679" i="50"/>
  <c r="BV675" i="50"/>
  <c r="BV672" i="50"/>
  <c r="G672" i="50"/>
  <c r="BV669" i="50"/>
  <c r="BV665" i="50"/>
  <c r="BV662" i="50"/>
  <c r="G662" i="50"/>
  <c r="BV659" i="50"/>
  <c r="BV655" i="50"/>
  <c r="BV652" i="50"/>
  <c r="G652" i="50"/>
  <c r="BV649" i="50"/>
  <c r="BV645" i="50"/>
  <c r="BV642" i="50"/>
  <c r="G642" i="50"/>
  <c r="BV639" i="50"/>
  <c r="BV635" i="50"/>
  <c r="BV632" i="50"/>
  <c r="G632" i="50"/>
  <c r="BV629" i="50"/>
  <c r="BV625" i="50"/>
  <c r="BV622" i="50"/>
  <c r="G622" i="50"/>
  <c r="BV619" i="50"/>
  <c r="BV615" i="50"/>
  <c r="BV612" i="50"/>
  <c r="G612" i="50"/>
  <c r="BV609" i="50"/>
  <c r="BV605" i="50"/>
  <c r="BV602" i="50"/>
  <c r="G602" i="50"/>
  <c r="BV599" i="50"/>
  <c r="BV595" i="50"/>
  <c r="BV592" i="50"/>
  <c r="G592" i="50"/>
  <c r="BV589" i="50"/>
  <c r="BV585" i="50"/>
  <c r="BV582" i="50"/>
  <c r="G582" i="50"/>
  <c r="BV579" i="50"/>
  <c r="BV575" i="50"/>
  <c r="BV572" i="50"/>
  <c r="G572" i="50"/>
  <c r="BV569" i="50"/>
  <c r="BV565" i="50"/>
  <c r="BV562" i="50"/>
  <c r="BU562" i="50" s="1"/>
  <c r="G562" i="50"/>
  <c r="BV559" i="50"/>
  <c r="BV555" i="50"/>
  <c r="BV552" i="50"/>
  <c r="G552" i="50"/>
  <c r="BV545" i="50"/>
  <c r="BV541" i="50"/>
  <c r="BV538" i="50"/>
  <c r="G538" i="50"/>
  <c r="BV535" i="50"/>
  <c r="BV531" i="50"/>
  <c r="BV528" i="50"/>
  <c r="G528" i="50"/>
  <c r="BV525" i="50"/>
  <c r="BV521" i="50"/>
  <c r="BV518" i="50"/>
  <c r="G518" i="50"/>
  <c r="BV515" i="50"/>
  <c r="BV511" i="50"/>
  <c r="BV508" i="50"/>
  <c r="G508" i="50"/>
  <c r="BV505" i="50"/>
  <c r="BV501" i="50"/>
  <c r="BV498" i="50"/>
  <c r="G498" i="50"/>
  <c r="BV495" i="50"/>
  <c r="BV491" i="50"/>
  <c r="BV488" i="50"/>
  <c r="G488" i="50"/>
  <c r="BV485" i="50"/>
  <c r="BV481" i="50"/>
  <c r="BV478" i="50"/>
  <c r="G478" i="50"/>
  <c r="BV475" i="50"/>
  <c r="BV471" i="50"/>
  <c r="BV468" i="50"/>
  <c r="BU468" i="50" s="1"/>
  <c r="G468" i="50"/>
  <c r="BV465" i="50"/>
  <c r="BV461" i="50"/>
  <c r="BV458" i="50"/>
  <c r="G458" i="50"/>
  <c r="BV451" i="50"/>
  <c r="BV447" i="50"/>
  <c r="BU447" i="50" s="1"/>
  <c r="BV444" i="50"/>
  <c r="G444" i="50"/>
  <c r="BV441" i="50"/>
  <c r="BV437" i="50"/>
  <c r="BU437" i="50" s="1"/>
  <c r="BV434" i="50"/>
  <c r="BU434" i="50" s="1"/>
  <c r="G434" i="50"/>
  <c r="BV431" i="50"/>
  <c r="BV427" i="50"/>
  <c r="BU427" i="50" s="1"/>
  <c r="BV424" i="50"/>
  <c r="BU424" i="50" s="1"/>
  <c r="G424" i="50"/>
  <c r="BV421" i="50"/>
  <c r="BV417" i="50"/>
  <c r="BU417" i="50" s="1"/>
  <c r="BV414" i="50"/>
  <c r="BU414" i="50" s="1"/>
  <c r="G414" i="50"/>
  <c r="BV411" i="50"/>
  <c r="BU411" i="50" s="1"/>
  <c r="BV407" i="50"/>
  <c r="BU407" i="50" s="1"/>
  <c r="BV404" i="50"/>
  <c r="BU404" i="50" s="1"/>
  <c r="G404" i="50"/>
  <c r="BV401" i="50"/>
  <c r="BU401" i="50" s="1"/>
  <c r="BV397" i="50"/>
  <c r="BU397" i="50" s="1"/>
  <c r="BV394" i="50"/>
  <c r="G394" i="50"/>
  <c r="BV391" i="50"/>
  <c r="BV387" i="50"/>
  <c r="BU387" i="50" s="1"/>
  <c r="BV384" i="50"/>
  <c r="BU384" i="50" s="1"/>
  <c r="G384" i="50"/>
  <c r="BV381" i="50"/>
  <c r="BV377" i="50"/>
  <c r="BU377" i="50" s="1"/>
  <c r="BV374" i="50"/>
  <c r="G374" i="50"/>
  <c r="BV371" i="50"/>
  <c r="BV367" i="50"/>
  <c r="BU367" i="50" s="1"/>
  <c r="BV364" i="50"/>
  <c r="G364" i="50"/>
  <c r="BV361" i="50"/>
  <c r="BV357" i="50"/>
  <c r="BU357" i="50" s="1"/>
  <c r="BV354" i="50"/>
  <c r="BU354" i="50" s="1"/>
  <c r="G354" i="50"/>
  <c r="BV351" i="50"/>
  <c r="BV347" i="50"/>
  <c r="BU347" i="50" s="1"/>
  <c r="BV344" i="50"/>
  <c r="BU344" i="50" s="1"/>
  <c r="G344" i="50"/>
  <c r="BV341" i="50"/>
  <c r="BV337" i="50"/>
  <c r="BV334" i="50"/>
  <c r="G334" i="50"/>
  <c r="BX331" i="50"/>
  <c r="BU478" i="50" l="1"/>
  <c r="BU495" i="50"/>
  <c r="BU498" i="50"/>
  <c r="BU505" i="50"/>
  <c r="BU508" i="50"/>
  <c r="BU518" i="50"/>
  <c r="BU525" i="50"/>
  <c r="BU528" i="50"/>
  <c r="BU538" i="50"/>
  <c r="BU471" i="50"/>
  <c r="BU481" i="50"/>
  <c r="BU491" i="50"/>
  <c r="BU501" i="50"/>
  <c r="BU511" i="50"/>
  <c r="BU521" i="50"/>
  <c r="BU531" i="50"/>
  <c r="BU541" i="50"/>
  <c r="BU461" i="50"/>
  <c r="BU589" i="50"/>
  <c r="BU592" i="50"/>
  <c r="BU602" i="50"/>
  <c r="BU612" i="50"/>
  <c r="BU619" i="50"/>
  <c r="BU622" i="50"/>
  <c r="BU629" i="50"/>
  <c r="BU632" i="50"/>
  <c r="BU639" i="50"/>
  <c r="BU642" i="50"/>
  <c r="BU652" i="50"/>
  <c r="BU662" i="50"/>
  <c r="BU672" i="50"/>
  <c r="BU692" i="50"/>
  <c r="BU565" i="50"/>
  <c r="BU585" i="50"/>
  <c r="BU595" i="50"/>
  <c r="BU605" i="50"/>
  <c r="BU615" i="50"/>
  <c r="BU625" i="50"/>
  <c r="BU635" i="50"/>
  <c r="BU645" i="50"/>
  <c r="BU655" i="50"/>
  <c r="BU665" i="50"/>
  <c r="BU675" i="50"/>
  <c r="BU685" i="50"/>
  <c r="BU695" i="50"/>
  <c r="BU572" i="50"/>
  <c r="BU575" i="50"/>
  <c r="BU374" i="50"/>
  <c r="BV903" i="50"/>
  <c r="BV897" i="50"/>
  <c r="BV890" i="50"/>
  <c r="BV883" i="50"/>
  <c r="BV877" i="50"/>
  <c r="BV870" i="50"/>
  <c r="BV863" i="50"/>
  <c r="BV857" i="50"/>
  <c r="BV850" i="50"/>
  <c r="BV843" i="50"/>
  <c r="BV837" i="50"/>
  <c r="BV830" i="50"/>
  <c r="BV823" i="50"/>
  <c r="BV817" i="50"/>
  <c r="BV810" i="50"/>
  <c r="BV803" i="50"/>
  <c r="BV797" i="50"/>
  <c r="BV790" i="50"/>
  <c r="BV900" i="50"/>
  <c r="BV893" i="50"/>
  <c r="BV887" i="50"/>
  <c r="BV880" i="50"/>
  <c r="BV873" i="50"/>
  <c r="BV867" i="50"/>
  <c r="BV860" i="50"/>
  <c r="BV853" i="50"/>
  <c r="BV847" i="50"/>
  <c r="BV840" i="50"/>
  <c r="BV833" i="50"/>
  <c r="BV827" i="50"/>
  <c r="BV820" i="50"/>
  <c r="BV813" i="50"/>
  <c r="BU813" i="50" s="1"/>
  <c r="BV807" i="50"/>
  <c r="BV800" i="50"/>
  <c r="BV793" i="50"/>
  <c r="BV787" i="50"/>
  <c r="BU337" i="50"/>
  <c r="BV770" i="50"/>
  <c r="BU770" i="50" s="1"/>
  <c r="BV549" i="50"/>
  <c r="BV703" i="50"/>
  <c r="BV455" i="50"/>
  <c r="BV331" i="50"/>
  <c r="BU659" i="50"/>
  <c r="BU371" i="50"/>
  <c r="BV753" i="50"/>
  <c r="BW699" i="50"/>
  <c r="BY699" i="50" s="1"/>
  <c r="G746" i="50"/>
  <c r="BV749" i="50"/>
  <c r="BV317" i="50"/>
  <c r="BV313" i="50"/>
  <c r="BV307" i="50"/>
  <c r="BV300" i="50"/>
  <c r="BV297" i="50"/>
  <c r="BV293" i="50"/>
  <c r="BV290" i="50"/>
  <c r="BV287" i="50"/>
  <c r="BV283" i="50"/>
  <c r="BV280" i="50"/>
  <c r="BV277" i="50"/>
  <c r="BV273" i="50"/>
  <c r="BV267" i="50"/>
  <c r="BV263" i="50"/>
  <c r="BV260" i="50"/>
  <c r="BV247" i="50"/>
  <c r="BV240" i="50"/>
  <c r="BV227" i="50"/>
  <c r="BV213" i="50"/>
  <c r="BV210" i="50"/>
  <c r="BV207" i="50"/>
  <c r="BV223" i="50"/>
  <c r="BV217" i="50"/>
  <c r="BV203" i="50"/>
  <c r="BV200" i="50"/>
  <c r="BV327" i="50"/>
  <c r="BU394" i="50" s="1"/>
  <c r="BV323" i="50"/>
  <c r="BV320" i="50"/>
  <c r="G320" i="50"/>
  <c r="BV310" i="50"/>
  <c r="G310" i="50"/>
  <c r="BV303" i="50"/>
  <c r="G300" i="50"/>
  <c r="G290" i="50"/>
  <c r="G280" i="50"/>
  <c r="BV270" i="50"/>
  <c r="G270" i="50"/>
  <c r="G260" i="50"/>
  <c r="BV257" i="50"/>
  <c r="BV253" i="50"/>
  <c r="BV250" i="50"/>
  <c r="G250" i="50"/>
  <c r="BV243" i="50"/>
  <c r="G240" i="50"/>
  <c r="BV237" i="50"/>
  <c r="BV233" i="50"/>
  <c r="BV230" i="50"/>
  <c r="G230" i="50"/>
  <c r="BV220" i="50"/>
  <c r="G220" i="50"/>
  <c r="G210" i="50"/>
  <c r="G200" i="50"/>
  <c r="BU833" i="50" l="1"/>
  <c r="BU823" i="50"/>
  <c r="BU863" i="50"/>
  <c r="BU853" i="50"/>
  <c r="BU803" i="50"/>
  <c r="BU843" i="50"/>
  <c r="BU873" i="50"/>
  <c r="BU938" i="50"/>
  <c r="BU883" i="50"/>
  <c r="BU913" i="50"/>
  <c r="BU903" i="50"/>
  <c r="BU893" i="50"/>
  <c r="BU928" i="50"/>
  <c r="BU910" i="50"/>
  <c r="BU555" i="50"/>
  <c r="BU381" i="50"/>
  <c r="BU790" i="50"/>
  <c r="BU787" i="50"/>
  <c r="BU907" i="50"/>
  <c r="BU444" i="50"/>
  <c r="BU793" i="50"/>
  <c r="BV197" i="50"/>
  <c r="BU451" i="50" s="1"/>
  <c r="BX197" i="50"/>
  <c r="BU197" i="50"/>
  <c r="BU421" i="50"/>
  <c r="BU599" i="50"/>
  <c r="BU441" i="50"/>
  <c r="BV699" i="50"/>
  <c r="BU736" i="50" s="1"/>
  <c r="BU431" i="50"/>
  <c r="BU458" i="50"/>
  <c r="BU488" i="50"/>
  <c r="BU582" i="50"/>
  <c r="BU706" i="50"/>
  <c r="BU682" i="50"/>
  <c r="BU545" i="50"/>
  <c r="BU334" i="50"/>
  <c r="BU361" i="50"/>
  <c r="BU679" i="50"/>
  <c r="BU609" i="50"/>
  <c r="BU569" i="50"/>
  <c r="BU549" i="50"/>
  <c r="BU465" i="50"/>
  <c r="BU351" i="50"/>
  <c r="BU364" i="50"/>
  <c r="BU475" i="50"/>
  <c r="BU515" i="50"/>
  <c r="BU485" i="50"/>
  <c r="BU669" i="50"/>
  <c r="BU733" i="50"/>
  <c r="BU552" i="50"/>
  <c r="BU455" i="50"/>
  <c r="BU341" i="50"/>
  <c r="BU713" i="50"/>
  <c r="BU689" i="50"/>
  <c r="BU649" i="50"/>
  <c r="BU579" i="50"/>
  <c r="BU559" i="50"/>
  <c r="BU535" i="50"/>
  <c r="BU391" i="50"/>
  <c r="BU331" i="50"/>
  <c r="BU267" i="50"/>
  <c r="BU327" i="50"/>
  <c r="BU240" i="50"/>
  <c r="BU280" i="50"/>
  <c r="BU270" i="50"/>
  <c r="BU273" i="50"/>
  <c r="BU283" i="50"/>
  <c r="BU293" i="50"/>
  <c r="BU277" i="50"/>
  <c r="BU287" i="50"/>
  <c r="BU297" i="50"/>
  <c r="BU307" i="50"/>
  <c r="BU317" i="50"/>
  <c r="BU290" i="50"/>
  <c r="BU300" i="50"/>
  <c r="BU303" i="50"/>
  <c r="BU310" i="50"/>
  <c r="BU313" i="50"/>
  <c r="BU320" i="50"/>
  <c r="BU323" i="50"/>
  <c r="BU200" i="50"/>
  <c r="BU207" i="50"/>
  <c r="BU227" i="50"/>
  <c r="BU247" i="50"/>
  <c r="BU203" i="50"/>
  <c r="BU217" i="50"/>
  <c r="BU237" i="50"/>
  <c r="BU257" i="50"/>
  <c r="BU210" i="50"/>
  <c r="BU223" i="50"/>
  <c r="BU233" i="50"/>
  <c r="BU243" i="50"/>
  <c r="BU260" i="50"/>
  <c r="BU213" i="50"/>
  <c r="BU220" i="50"/>
  <c r="BU230" i="50"/>
  <c r="BU250" i="50"/>
  <c r="BU253" i="50"/>
  <c r="BU263" i="50"/>
  <c r="G84" i="50"/>
  <c r="BV74" i="50"/>
  <c r="BX74" i="50"/>
  <c r="BU739" i="50" l="1"/>
  <c r="BU726" i="50"/>
  <c r="BU729" i="50"/>
  <c r="BU719" i="50"/>
  <c r="BU716" i="50"/>
  <c r="BU709" i="50"/>
  <c r="BU763" i="50"/>
  <c r="BU759" i="50"/>
  <c r="BU756" i="50"/>
  <c r="BU749" i="50"/>
  <c r="BU925" i="50"/>
  <c r="BU935" i="50"/>
  <c r="BU746" i="50"/>
  <c r="BU703" i="50"/>
  <c r="BU767" i="50"/>
  <c r="BU699" i="50"/>
  <c r="BU723" i="50"/>
  <c r="BU753" i="50"/>
  <c r="BU743" i="50"/>
  <c r="BV48" i="50"/>
  <c r="BU48" i="50" s="1"/>
  <c r="BV45" i="50"/>
  <c r="BU45" i="50" s="1"/>
  <c r="BV38" i="50"/>
  <c r="BV35" i="50"/>
  <c r="BV32" i="50"/>
  <c r="BU32" i="50" s="1"/>
  <c r="BV51" i="50"/>
  <c r="BV63" i="50"/>
  <c r="BU63" i="50" s="1"/>
  <c r="BW42" i="50"/>
  <c r="BV42" i="50" s="1"/>
  <c r="BU42" i="50" s="1"/>
  <c r="BW29" i="50"/>
  <c r="BV29" i="50" s="1"/>
  <c r="BU29" i="50" s="1"/>
  <c r="BV78" i="50"/>
  <c r="BV71" i="50"/>
  <c r="BU74" i="50" s="1"/>
  <c r="BV67" i="50"/>
  <c r="BX173" i="50"/>
  <c r="BX185" i="50"/>
  <c r="BX182" i="50"/>
  <c r="BX179" i="50"/>
  <c r="BX71" i="50"/>
  <c r="BX67" i="50"/>
  <c r="BX63" i="50"/>
  <c r="AG5" i="48"/>
  <c r="AG59" i="48" s="1"/>
  <c r="AG120" i="48" s="1"/>
  <c r="AF5" i="48"/>
  <c r="AF59" i="48" s="1"/>
  <c r="AF120" i="48" s="1"/>
  <c r="AE5" i="48"/>
  <c r="AE59" i="48" s="1"/>
  <c r="AE120" i="48" s="1"/>
  <c r="AD5" i="48"/>
  <c r="AD59" i="48" s="1"/>
  <c r="AD120" i="48" s="1"/>
  <c r="AC5" i="48"/>
  <c r="AC59" i="48" s="1"/>
  <c r="AC120" i="48" s="1"/>
  <c r="AB5" i="48"/>
  <c r="AB59" i="48" s="1"/>
  <c r="AB120" i="48" s="1"/>
  <c r="AA5" i="48"/>
  <c r="AA59" i="48" s="1"/>
  <c r="AA120" i="48" s="1"/>
  <c r="Z5" i="48"/>
  <c r="Z59" i="48" s="1"/>
  <c r="Z120" i="48" s="1"/>
  <c r="AF10" i="48"/>
  <c r="AF64" i="48" s="1"/>
  <c r="AF125" i="48" s="1"/>
  <c r="O5" i="48"/>
  <c r="O59" i="48" s="1"/>
  <c r="O120" i="48" s="1"/>
  <c r="P5" i="48"/>
  <c r="P59" i="48" s="1"/>
  <c r="P120" i="48" s="1"/>
  <c r="Q5" i="48"/>
  <c r="Q59" i="48" s="1"/>
  <c r="Q120" i="48" s="1"/>
  <c r="R5" i="48"/>
  <c r="R59" i="48" s="1"/>
  <c r="R120" i="48" s="1"/>
  <c r="S5" i="48"/>
  <c r="S59" i="48" s="1"/>
  <c r="S120" i="48" s="1"/>
  <c r="T5" i="48"/>
  <c r="T59" i="48" s="1"/>
  <c r="T120" i="48" s="1"/>
  <c r="U5" i="48"/>
  <c r="U59" i="48" s="1"/>
  <c r="U120" i="48" s="1"/>
  <c r="V5" i="48"/>
  <c r="V59" i="48" s="1"/>
  <c r="V120" i="48" s="1"/>
  <c r="W5" i="48"/>
  <c r="W59" i="48" s="1"/>
  <c r="W120" i="48" s="1"/>
  <c r="N5" i="48"/>
  <c r="N59" i="48" s="1"/>
  <c r="N120" i="48" s="1"/>
  <c r="B8" i="48"/>
  <c r="B62" i="48" s="1"/>
  <c r="B123" i="48" s="1"/>
  <c r="BU103" i="50" l="1"/>
  <c r="BU182" i="50"/>
  <c r="BU144" i="50"/>
  <c r="BU119" i="50"/>
  <c r="BU160" i="50"/>
  <c r="BU135" i="50"/>
  <c r="BU188" i="50"/>
  <c r="BU176" i="50"/>
  <c r="BU138" i="50"/>
  <c r="BU185" i="50"/>
  <c r="BU154" i="50"/>
  <c r="BU128" i="50"/>
  <c r="BU122" i="50"/>
  <c r="BU100" i="50"/>
  <c r="BU106" i="50"/>
  <c r="BU112" i="50"/>
  <c r="BU97" i="50"/>
  <c r="BU163" i="50"/>
  <c r="BU131" i="50"/>
  <c r="BU179" i="50"/>
  <c r="BU147" i="50"/>
  <c r="BU169" i="50"/>
  <c r="BU150" i="50"/>
  <c r="BU157" i="50"/>
  <c r="BU125" i="50"/>
  <c r="BU173" i="50"/>
  <c r="BU141" i="50"/>
  <c r="BU166" i="50"/>
  <c r="BU116" i="50"/>
  <c r="BU109" i="50"/>
  <c r="BU90" i="50"/>
  <c r="BU93" i="50"/>
  <c r="BU84" i="50"/>
  <c r="BU87" i="50"/>
  <c r="BU797" i="50"/>
  <c r="BU800" i="50"/>
  <c r="BU51" i="50"/>
  <c r="C20" i="48" s="1"/>
  <c r="BU810" i="50"/>
  <c r="BU35" i="50"/>
  <c r="BU38" i="50"/>
  <c r="BU71" i="50"/>
  <c r="BU67" i="50"/>
  <c r="BU78" i="50"/>
  <c r="BU81" i="50"/>
  <c r="N45" i="48" l="1"/>
  <c r="BU820" i="50"/>
  <c r="C14" i="48"/>
  <c r="C19" i="48"/>
  <c r="C18" i="48"/>
  <c r="C16" i="48"/>
  <c r="N23" i="48"/>
  <c r="C15" i="48"/>
  <c r="N51" i="48"/>
  <c r="N24" i="48"/>
  <c r="N25" i="48"/>
  <c r="N28" i="48"/>
  <c r="N32" i="48"/>
  <c r="N36" i="48"/>
  <c r="N40" i="48"/>
  <c r="N44" i="48"/>
  <c r="N48" i="48"/>
  <c r="N52" i="48"/>
  <c r="N29" i="48"/>
  <c r="N33" i="48"/>
  <c r="N37" i="48"/>
  <c r="N41" i="48"/>
  <c r="N49" i="48"/>
  <c r="N26" i="48"/>
  <c r="N30" i="48"/>
  <c r="N34" i="48"/>
  <c r="N38" i="48"/>
  <c r="N42" i="48"/>
  <c r="N46" i="48"/>
  <c r="N50" i="48"/>
  <c r="N27" i="48"/>
  <c r="N31" i="48"/>
  <c r="N35" i="48"/>
  <c r="N39" i="48"/>
  <c r="N43" i="48"/>
  <c r="N47" i="48"/>
  <c r="BU807" i="50"/>
  <c r="B23" i="48"/>
  <c r="B24" i="48"/>
  <c r="B26" i="48"/>
  <c r="B28" i="48"/>
  <c r="B30" i="48"/>
  <c r="B32" i="48"/>
  <c r="B34" i="48"/>
  <c r="B36" i="48"/>
  <c r="B38" i="48"/>
  <c r="B40" i="48"/>
  <c r="B42" i="48"/>
  <c r="B44" i="48"/>
  <c r="B46" i="48"/>
  <c r="B48" i="48"/>
  <c r="B50" i="48"/>
  <c r="B52" i="48"/>
  <c r="B25" i="48"/>
  <c r="B27" i="48"/>
  <c r="B29" i="48"/>
  <c r="B31" i="48"/>
  <c r="B33" i="48"/>
  <c r="B35" i="48"/>
  <c r="B37" i="48"/>
  <c r="B39" i="48"/>
  <c r="B41" i="48"/>
  <c r="B43" i="48"/>
  <c r="B45" i="48"/>
  <c r="B47" i="48"/>
  <c r="B49" i="48"/>
  <c r="B51" i="48"/>
  <c r="BU817" i="50" l="1"/>
  <c r="BU830" i="50"/>
  <c r="BU827" i="50" l="1"/>
  <c r="BU840" i="50" l="1"/>
  <c r="BU837" i="50"/>
  <c r="BU850" i="50"/>
  <c r="BU847" i="50" l="1"/>
  <c r="BU860" i="50" l="1"/>
  <c r="BU857" i="50"/>
  <c r="BU870" i="50"/>
  <c r="BU867" i="50" l="1"/>
  <c r="BU880" i="50"/>
  <c r="BU877" i="50" l="1"/>
  <c r="BU900" i="50" l="1"/>
  <c r="BU890" i="50"/>
  <c r="BU932" i="50"/>
  <c r="BU897" i="50"/>
  <c r="BU918" i="50"/>
  <c r="BU887" i="50"/>
  <c r="BU922" i="50"/>
  <c r="AT83" i="48" l="1"/>
  <c r="C76" i="48"/>
  <c r="H75" i="48"/>
  <c r="H74" i="48"/>
  <c r="C75" i="48"/>
  <c r="C74" i="48"/>
  <c r="H76" i="48"/>
  <c r="AT74" i="48"/>
  <c r="AT75" i="48"/>
  <c r="AT76" i="48"/>
  <c r="H157" i="48" l="1"/>
  <c r="H78" i="48"/>
  <c r="C148" i="48"/>
  <c r="AT134" i="48"/>
  <c r="H138" i="48"/>
  <c r="H148" i="48"/>
  <c r="H107" i="48"/>
  <c r="C169" i="48"/>
  <c r="C112" i="48"/>
  <c r="H173" i="48"/>
  <c r="C94" i="48"/>
  <c r="AT100" i="48"/>
  <c r="C153" i="48"/>
  <c r="AT136" i="48"/>
  <c r="H156" i="48"/>
  <c r="AT143" i="48"/>
  <c r="C98" i="48"/>
  <c r="H134" i="48"/>
  <c r="C92" i="48"/>
  <c r="C78" i="48"/>
  <c r="C86" i="48"/>
  <c r="H153" i="48"/>
  <c r="C84" i="48"/>
  <c r="C144" i="48"/>
  <c r="H109" i="48"/>
  <c r="C166" i="48"/>
  <c r="AT96" i="48"/>
  <c r="H160" i="48"/>
  <c r="AT97" i="48"/>
  <c r="C151" i="48"/>
  <c r="H112" i="48"/>
  <c r="C165" i="48"/>
  <c r="C102" i="48"/>
  <c r="H172" i="48"/>
  <c r="C96" i="48"/>
  <c r="H152" i="48"/>
  <c r="C90" i="48"/>
  <c r="H149" i="48"/>
  <c r="C99" i="48"/>
  <c r="C140" i="48"/>
  <c r="C93" i="48"/>
  <c r="C170" i="48"/>
  <c r="AT91" i="48"/>
  <c r="H102" i="48"/>
  <c r="H155" i="48"/>
  <c r="H92" i="48"/>
  <c r="H135" i="48"/>
  <c r="H82" i="48"/>
  <c r="C147" i="48"/>
  <c r="AT146" i="48"/>
  <c r="H137" i="48"/>
  <c r="AT82" i="48"/>
  <c r="H167" i="48"/>
  <c r="AT162" i="48"/>
  <c r="C139" i="48"/>
  <c r="H106" i="48"/>
  <c r="H159" i="48"/>
  <c r="H95" i="48"/>
  <c r="H154" i="48"/>
  <c r="AT142" i="48"/>
  <c r="H142" i="48"/>
  <c r="AT165" i="48"/>
  <c r="C146" i="48"/>
  <c r="AT159" i="48"/>
  <c r="H111" i="48"/>
  <c r="H151" i="48"/>
  <c r="H101" i="48"/>
  <c r="C155" i="48"/>
  <c r="H91" i="48"/>
  <c r="C143" i="48"/>
  <c r="H98" i="48"/>
  <c r="C157" i="48"/>
  <c r="H104" i="48"/>
  <c r="H147" i="48"/>
  <c r="AT171" i="48"/>
  <c r="H169" i="48"/>
  <c r="C88" i="48"/>
  <c r="C160" i="48"/>
  <c r="H100" i="48"/>
  <c r="C134" i="48"/>
  <c r="C91" i="48"/>
  <c r="C162" i="48"/>
  <c r="C85" i="48"/>
  <c r="H165" i="48"/>
  <c r="H162" i="48"/>
  <c r="C167" i="48"/>
  <c r="H84" i="48"/>
  <c r="H141" i="48"/>
  <c r="C97" i="48"/>
  <c r="H171" i="48"/>
  <c r="H85" i="48"/>
  <c r="C145" i="48"/>
  <c r="C111" i="48"/>
  <c r="C163" i="48"/>
  <c r="C105" i="48"/>
  <c r="C156" i="48"/>
  <c r="H97" i="48"/>
  <c r="H146" i="48"/>
  <c r="H87" i="48"/>
  <c r="C137" i="48"/>
  <c r="AT164" i="48"/>
  <c r="C138" i="48"/>
  <c r="H105" i="48"/>
  <c r="C168" i="48"/>
  <c r="C108" i="48"/>
  <c r="H158" i="48"/>
  <c r="C81" i="48"/>
  <c r="H93" i="48"/>
  <c r="C79" i="48"/>
  <c r="C104" i="48"/>
  <c r="C158" i="48"/>
  <c r="H90" i="48"/>
  <c r="H164" i="48"/>
  <c r="H96" i="48"/>
  <c r="H144" i="48"/>
  <c r="H86" i="48"/>
  <c r="H77" i="48"/>
  <c r="H168" i="48"/>
  <c r="H79" i="48"/>
  <c r="C159" i="48"/>
  <c r="H81" i="48"/>
  <c r="H103" i="48"/>
  <c r="H150" i="48"/>
  <c r="H110" i="48"/>
  <c r="C173" i="48"/>
  <c r="H83" i="48"/>
  <c r="H163" i="48"/>
  <c r="C135" i="48"/>
  <c r="C95" i="48"/>
  <c r="C149" i="48"/>
  <c r="C89" i="48"/>
  <c r="H139" i="48"/>
  <c r="H94" i="48"/>
  <c r="H140" i="48"/>
  <c r="C103" i="48"/>
  <c r="H170" i="48"/>
  <c r="C82" i="48"/>
  <c r="C161" i="48"/>
  <c r="H89" i="48"/>
  <c r="C154" i="48"/>
  <c r="C107" i="48"/>
  <c r="C164" i="48"/>
  <c r="C101" i="48"/>
  <c r="H145" i="48"/>
  <c r="C106" i="48"/>
  <c r="C136" i="48"/>
  <c r="C100" i="48"/>
  <c r="C150" i="48"/>
  <c r="C87" i="48"/>
  <c r="C171" i="48"/>
  <c r="AT93" i="48"/>
  <c r="H161" i="48"/>
  <c r="AT139" i="48"/>
  <c r="C152" i="48"/>
  <c r="H80" i="48"/>
  <c r="H88" i="48"/>
  <c r="C73" i="48"/>
  <c r="H143" i="48"/>
  <c r="C77" i="48"/>
  <c r="H136" i="48"/>
  <c r="AT104" i="48"/>
  <c r="H166" i="48"/>
  <c r="AT156" i="48"/>
  <c r="C141" i="48"/>
  <c r="AT169" i="48"/>
  <c r="C142" i="48"/>
  <c r="C80" i="48"/>
  <c r="C172" i="48"/>
  <c r="AT89" i="48"/>
  <c r="AT157" i="48"/>
  <c r="C83" i="48"/>
  <c r="AT109" i="48"/>
  <c r="AT140" i="48"/>
  <c r="AT153" i="48"/>
  <c r="AT90" i="48"/>
  <c r="AT101" i="48"/>
  <c r="AT95" i="48"/>
  <c r="AT105" i="48"/>
  <c r="AT154" i="48"/>
  <c r="C109" i="48"/>
  <c r="AT98" i="48"/>
  <c r="AT111" i="48"/>
  <c r="AT141" i="48"/>
  <c r="AT161" i="48"/>
  <c r="AT137" i="48"/>
  <c r="AT80" i="48"/>
  <c r="AT102" i="48"/>
  <c r="AT170" i="48"/>
  <c r="AT158" i="48"/>
  <c r="AT160" i="48"/>
  <c r="AT144" i="48"/>
  <c r="AT149" i="48"/>
  <c r="AT152" i="48"/>
  <c r="AT81" i="48"/>
  <c r="AT84" i="48"/>
  <c r="AT94" i="48"/>
  <c r="AT108" i="48"/>
  <c r="AT145" i="48"/>
  <c r="C110" i="48"/>
  <c r="AT151" i="48"/>
  <c r="AT110" i="48"/>
  <c r="AT148" i="48"/>
  <c r="AT155" i="48"/>
  <c r="AT85" i="48"/>
  <c r="AT167" i="48"/>
  <c r="AT87" i="48"/>
  <c r="AT168" i="48"/>
  <c r="AT107" i="48"/>
  <c r="AT138" i="48"/>
  <c r="H99" i="48"/>
  <c r="AT135" i="48"/>
  <c r="AT172" i="48"/>
  <c r="AT150" i="48"/>
  <c r="H108" i="48"/>
  <c r="AT106" i="48"/>
  <c r="AT112" i="48"/>
  <c r="AT173" i="48"/>
  <c r="AT163" i="48"/>
  <c r="AT103" i="48"/>
  <c r="AT166" i="48"/>
  <c r="AT77" i="48"/>
  <c r="AT86" i="48"/>
  <c r="AT88" i="48"/>
  <c r="AT147" i="48"/>
  <c r="AT92" i="48"/>
  <c r="AT79" i="48"/>
  <c r="AT99" i="48"/>
  <c r="AT78" i="48"/>
</calcChain>
</file>

<file path=xl/sharedStrings.xml><?xml version="1.0" encoding="utf-8"?>
<sst xmlns="http://schemas.openxmlformats.org/spreadsheetml/2006/main" count="567" uniqueCount="440">
  <si>
    <t>データ項目名</t>
    <rPh sb="3" eb="5">
      <t>コウモク</t>
    </rPh>
    <rPh sb="5" eb="6">
      <t>メイ</t>
    </rPh>
    <phoneticPr fontId="1"/>
  </si>
  <si>
    <t>入力データ</t>
    <rPh sb="0" eb="2">
      <t>ニュウリョク</t>
    </rPh>
    <phoneticPr fontId="1"/>
  </si>
  <si>
    <t>市町村コード</t>
    <rPh sb="0" eb="3">
      <t>シチョウソン</t>
    </rPh>
    <phoneticPr fontId="1"/>
  </si>
  <si>
    <t>被保険者番号</t>
    <rPh sb="0" eb="4">
      <t>ヒホケンシャ</t>
    </rPh>
    <rPh sb="4" eb="6">
      <t>バンゴウ</t>
    </rPh>
    <phoneticPr fontId="1"/>
  </si>
  <si>
    <t>帳票ID</t>
    <rPh sb="0" eb="2">
      <t>チョウヒョウ</t>
    </rPh>
    <phoneticPr fontId="1"/>
  </si>
  <si>
    <t>643</t>
    <phoneticPr fontId="1"/>
  </si>
  <si>
    <t>644</t>
    <phoneticPr fontId="1"/>
  </si>
  <si>
    <t>認定申請日</t>
    <rPh sb="0" eb="2">
      <t>ニンテイ</t>
    </rPh>
    <rPh sb="2" eb="4">
      <t>シンセイ</t>
    </rPh>
    <rPh sb="4" eb="5">
      <t>ビ</t>
    </rPh>
    <phoneticPr fontId="1"/>
  </si>
  <si>
    <t>Ⅲ．現在受けているサービスの状況について詳しい内容を記入して下さい。</t>
  </si>
  <si>
    <t>介護保険認定調査票(概況特記)　1枚目</t>
    <rPh sb="0" eb="2">
      <t>カイゴ</t>
    </rPh>
    <rPh sb="2" eb="4">
      <t>ホケン</t>
    </rPh>
    <rPh sb="4" eb="6">
      <t>ニンテイ</t>
    </rPh>
    <rPh sb="6" eb="8">
      <t>チョウサ</t>
    </rPh>
    <rPh sb="8" eb="9">
      <t>ヒョウ</t>
    </rPh>
    <rPh sb="10" eb="12">
      <t>ガイキョウ</t>
    </rPh>
    <rPh sb="12" eb="14">
      <t>トッキ</t>
    </rPh>
    <rPh sb="17" eb="19">
      <t>マイメ</t>
    </rPh>
    <phoneticPr fontId="1"/>
  </si>
  <si>
    <t>介護保険認定調査票(特記事項) 　2枚目</t>
    <rPh sb="0" eb="2">
      <t>カイゴ</t>
    </rPh>
    <rPh sb="2" eb="4">
      <t>ホケン</t>
    </rPh>
    <rPh sb="4" eb="6">
      <t>ニンテイ</t>
    </rPh>
    <rPh sb="6" eb="8">
      <t>チョウサ</t>
    </rPh>
    <rPh sb="8" eb="9">
      <t>ヒョウ</t>
    </rPh>
    <rPh sb="10" eb="12">
      <t>トッキ</t>
    </rPh>
    <rPh sb="12" eb="14">
      <t>ジコウ</t>
    </rPh>
    <rPh sb="18" eb="20">
      <t>マイメ</t>
    </rPh>
    <phoneticPr fontId="1"/>
  </si>
  <si>
    <t>1-1 麻痺等, 1-2 拘縮等, 1-3 寝返り, 1-4 起き上がり, 1-5 座位保持, 1-6 両足での立位, 1-7 歩行, 
1-8 立ち上がり, 1-9 片足での立位, 1-10 洗身, 1-11 つめ切り, 1-12 視力, 1-13 聴力</t>
    <phoneticPr fontId="1"/>
  </si>
  <si>
    <t>2-1 移乗, 2-2 移動, 2-3 えん下, 2-4 食事摂取, 2-5 排尿, 2-6 排便, 2-7 口腔清潔, 
2-8 洗顔, 2-9 整髪, 2-10 上衣の着脱, 2-11 ズボン等の着脱, 2-12 外出頻度</t>
    <phoneticPr fontId="1"/>
  </si>
  <si>
    <t>3-1 意思の伝達, 3-2 毎日の日課を理解, 3-3 生年月日を言う, 3-4 短期記憶, 3-5 自分の名前を言う, 
3-6 今の季節を理解, 3-7 場所の理解, 3-8 徘徊, 3-9 外出して戻れない</t>
    <phoneticPr fontId="1"/>
  </si>
  <si>
    <t>5-1 薬の内服, 5-2 金銭の管理, 5-3 日常の意思決定, 5-4 集団への不適応, 5-5 買い物, 5-6 簡単な調理</t>
    <phoneticPr fontId="1"/>
  </si>
  <si>
    <t>7-1 障害高齢者の日常生活自立度（寝たきり度）, 7-2 認知症高齢者の日常生活自立度</t>
    <phoneticPr fontId="1"/>
  </si>
  <si>
    <t>01217</t>
    <phoneticPr fontId="1"/>
  </si>
  <si>
    <t>介護保険認定調査票(特記事項) 　3枚目</t>
    <rPh sb="0" eb="2">
      <t>カイゴ</t>
    </rPh>
    <rPh sb="2" eb="4">
      <t>ホケン</t>
    </rPh>
    <rPh sb="4" eb="6">
      <t>ニンテイ</t>
    </rPh>
    <rPh sb="6" eb="8">
      <t>チョウサ</t>
    </rPh>
    <rPh sb="8" eb="9">
      <t>ヒョウ</t>
    </rPh>
    <rPh sb="10" eb="12">
      <t>トッキ</t>
    </rPh>
    <rPh sb="12" eb="14">
      <t>ジコウ</t>
    </rPh>
    <rPh sb="18" eb="20">
      <t>マイメ</t>
    </rPh>
    <phoneticPr fontId="1"/>
  </si>
  <si>
    <t>645</t>
    <phoneticPr fontId="1"/>
  </si>
  <si>
    <t>※</t>
    <phoneticPr fontId="1"/>
  </si>
  <si>
    <t>1-2</t>
  </si>
  <si>
    <t>1-3</t>
  </si>
  <si>
    <t>1-4</t>
  </si>
  <si>
    <t>1-5</t>
  </si>
  <si>
    <t>1-6</t>
  </si>
  <si>
    <t>1-7</t>
  </si>
  <si>
    <t>1-8</t>
  </si>
  <si>
    <t>1-9</t>
  </si>
  <si>
    <t>1-10</t>
  </si>
  <si>
    <t>1-11</t>
  </si>
  <si>
    <t>1-12</t>
  </si>
  <si>
    <t>1-13</t>
  </si>
  <si>
    <t>1-1</t>
    <phoneticPr fontId="1"/>
  </si>
  <si>
    <t>2-1</t>
    <phoneticPr fontId="1"/>
  </si>
  <si>
    <t>2-2</t>
  </si>
  <si>
    <t>2-3</t>
  </si>
  <si>
    <t>2-4</t>
  </si>
  <si>
    <t>2-5</t>
  </si>
  <si>
    <t>2-6</t>
  </si>
  <si>
    <t>2-7</t>
  </si>
  <si>
    <t>2-8</t>
  </si>
  <si>
    <t>2-9</t>
  </si>
  <si>
    <t>2-10</t>
  </si>
  <si>
    <t>2-11</t>
  </si>
  <si>
    <t>2-12</t>
  </si>
  <si>
    <t>3-1</t>
    <phoneticPr fontId="1"/>
  </si>
  <si>
    <t>3-2</t>
  </si>
  <si>
    <t>3-3</t>
  </si>
  <si>
    <t>3-4</t>
  </si>
  <si>
    <t>3-5</t>
  </si>
  <si>
    <t>3-6</t>
  </si>
  <si>
    <t>3-7</t>
  </si>
  <si>
    <t>3-8</t>
  </si>
  <si>
    <t>3-9</t>
  </si>
  <si>
    <t>4-1</t>
    <phoneticPr fontId="1"/>
  </si>
  <si>
    <t>4-2</t>
  </si>
  <si>
    <t>4-3</t>
  </si>
  <si>
    <t>4-4</t>
  </si>
  <si>
    <t>4-5</t>
  </si>
  <si>
    <t>4-6</t>
  </si>
  <si>
    <t>4-7</t>
  </si>
  <si>
    <t>4-8</t>
  </si>
  <si>
    <t>4-9</t>
  </si>
  <si>
    <t>4-10</t>
  </si>
  <si>
    <t>4-11</t>
  </si>
  <si>
    <t>4-12</t>
  </si>
  <si>
    <t>4-13</t>
  </si>
  <si>
    <t>4-14</t>
  </si>
  <si>
    <t>4-15</t>
  </si>
  <si>
    <t>5-1</t>
    <phoneticPr fontId="1"/>
  </si>
  <si>
    <t>5-2</t>
  </si>
  <si>
    <t>5-3</t>
  </si>
  <si>
    <t>5-4</t>
  </si>
  <si>
    <t>5-5</t>
  </si>
  <si>
    <t>5-6</t>
  </si>
  <si>
    <t>6-1</t>
    <phoneticPr fontId="1"/>
  </si>
  <si>
    <t>6-2</t>
  </si>
  <si>
    <t>6-3</t>
  </si>
  <si>
    <t>6-4</t>
  </si>
  <si>
    <t>6-5</t>
  </si>
  <si>
    <t>6-6</t>
  </si>
  <si>
    <t>6-7</t>
  </si>
  <si>
    <t>6-8</t>
  </si>
  <si>
    <t>6-9</t>
  </si>
  <si>
    <t>6-10</t>
  </si>
  <si>
    <t>6-11</t>
  </si>
  <si>
    <t>6-12</t>
  </si>
  <si>
    <t>7-1</t>
    <phoneticPr fontId="1"/>
  </si>
  <si>
    <t>7-2</t>
    <phoneticPr fontId="1"/>
  </si>
  <si>
    <t>()</t>
    <phoneticPr fontId="1"/>
  </si>
  <si>
    <t>(2)</t>
    <phoneticPr fontId="1"/>
  </si>
  <si>
    <t>(3)</t>
  </si>
  <si>
    <t>(4)</t>
  </si>
  <si>
    <t>(5)</t>
  </si>
  <si>
    <t>(6)</t>
  </si>
  <si>
    <t>(7)</t>
  </si>
  <si>
    <t>(8)</t>
  </si>
  <si>
    <t>(9)</t>
  </si>
  <si>
    <t>(10)</t>
  </si>
  <si>
    <t>(11)</t>
  </si>
  <si>
    <t>(12)</t>
  </si>
  <si>
    <t>(13)</t>
  </si>
  <si>
    <t>(14)</t>
  </si>
  <si>
    <t>なし</t>
    <phoneticPr fontId="1"/>
  </si>
  <si>
    <t>)</t>
    <phoneticPr fontId="1"/>
  </si>
  <si>
    <t>○</t>
    <phoneticPr fontId="1"/>
  </si>
  <si>
    <t>【追加特記事項】(</t>
    <phoneticPr fontId="1"/>
  </si>
  <si>
    <t>あり</t>
    <phoneticPr fontId="1"/>
  </si>
  <si>
    <t>調査実施日：</t>
    <rPh sb="0" eb="2">
      <t>チョウサ</t>
    </rPh>
    <rPh sb="2" eb="5">
      <t>ジッシビ</t>
    </rPh>
    <phoneticPr fontId="1"/>
  </si>
  <si>
    <t>氏名</t>
    <rPh sb="0" eb="2">
      <t>シメイ</t>
    </rPh>
    <phoneticPr fontId="1"/>
  </si>
  <si>
    <t>申請日</t>
    <rPh sb="0" eb="2">
      <t>シンセイ</t>
    </rPh>
    <rPh sb="2" eb="3">
      <t>ビ</t>
    </rPh>
    <phoneticPr fontId="1"/>
  </si>
  <si>
    <t>調査日</t>
    <rPh sb="0" eb="2">
      <t>チョウサ</t>
    </rPh>
    <rPh sb="2" eb="3">
      <t>ビ</t>
    </rPh>
    <phoneticPr fontId="1"/>
  </si>
  <si>
    <t>Ⅲ．現在受けているサービスの状況について詳しい内容を記入して下さい。</t>
    <phoneticPr fontId="1"/>
  </si>
  <si>
    <t>日常的に使用する機器・機械の有無等について特記すべき事項を記入してください。</t>
    <rPh sb="0" eb="3">
      <t>ニチジョウテキ</t>
    </rPh>
    <rPh sb="4" eb="6">
      <t>シヨウ</t>
    </rPh>
    <rPh sb="8" eb="10">
      <t>キキ</t>
    </rPh>
    <rPh sb="11" eb="13">
      <t>キカイ</t>
    </rPh>
    <rPh sb="14" eb="16">
      <t>ウム</t>
    </rPh>
    <rPh sb="16" eb="17">
      <t>トウ</t>
    </rPh>
    <rPh sb="21" eb="23">
      <t>トッキ</t>
    </rPh>
    <rPh sb="26" eb="28">
      <t>ジコウ</t>
    </rPh>
    <rPh sb="29" eb="31">
      <t>キニュウ</t>
    </rPh>
    <phoneticPr fontId="1"/>
  </si>
  <si>
    <t>Ⅳ．調査対象者の家族状況、居住環境（外出が困難になるなど日常生活に支障となるような環境の有無）</t>
    <rPh sb="18" eb="20">
      <t>ガイシュツ</t>
    </rPh>
    <rPh sb="21" eb="23">
      <t>コンナン</t>
    </rPh>
    <rPh sb="28" eb="30">
      <t>ニチジョウ</t>
    </rPh>
    <rPh sb="30" eb="32">
      <t>セイカツ</t>
    </rPh>
    <rPh sb="33" eb="35">
      <t>シショウ</t>
    </rPh>
    <rPh sb="41" eb="43">
      <t>カンキョウ</t>
    </rPh>
    <phoneticPr fontId="1"/>
  </si>
  <si>
    <t>市町村特別給付のサービス種類名を記入して下さい。</t>
    <phoneticPr fontId="1"/>
  </si>
  <si>
    <t>市町村特別給付のサービス種類名を記入して下さい。</t>
    <phoneticPr fontId="1"/>
  </si>
  <si>
    <t>介護保険給付外の在宅サービス種類名を記入して下さい。</t>
    <phoneticPr fontId="1"/>
  </si>
  <si>
    <t>介護保険給付外の在宅サービス種類名を記入して下さい。</t>
    <phoneticPr fontId="1"/>
  </si>
  <si>
    <t>Ⅳ．調査対象者の家族状況、居住環境（外出が困難になるなど日常生活に支障となるような環境の有無）</t>
    <phoneticPr fontId="1"/>
  </si>
  <si>
    <t>日常的に使用する機器・機械の有無等について特記すべき事項を記入してください。</t>
    <phoneticPr fontId="1"/>
  </si>
  <si>
    <t>【同席者】</t>
    <rPh sb="1" eb="4">
      <t>ドウセキシャ</t>
    </rPh>
    <phoneticPr fontId="1"/>
  </si>
  <si>
    <t>【聞き取り】</t>
    <rPh sb="1" eb="2">
      <t>キ</t>
    </rPh>
    <rPh sb="3" eb="4">
      <t>ト</t>
    </rPh>
    <phoneticPr fontId="1"/>
  </si>
  <si>
    <t>【既往・現病歴】</t>
    <rPh sb="1" eb="3">
      <t>キオウ</t>
    </rPh>
    <rPh sb="4" eb="7">
      <t>ゲンビョウレキ</t>
    </rPh>
    <phoneticPr fontId="1"/>
  </si>
  <si>
    <t>【その他】</t>
    <rPh sb="3" eb="4">
      <t>タ</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</si>
  <si>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</si>
  <si>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</si>
  <si>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</si>
  <si>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</si>
  <si>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</si>
  <si>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</si>
  <si>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</si>
  <si>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</si>
  <si>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</si>
  <si>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</si>
  <si>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</si>
  <si>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</si>
  <si>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</si>
  <si>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</si>
  <si>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</si>
  <si>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</si>
  <si>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</si>
  <si>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</si>
  <si>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</si>
  <si>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</si>
  <si>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</si>
  <si>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</si>
  <si>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</si>
  <si>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</si>
  <si>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</si>
  <si>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</si>
  <si>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</si>
  <si>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</si>
  <si>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</si>
  <si>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</si>
  <si>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80文字まで！</t>
    <rPh sb="2" eb="4">
      <t>モジ</t>
    </rPh>
    <phoneticPr fontId="1"/>
  </si>
  <si>
    <t>1：麻痺等</t>
    <rPh sb="2" eb="4">
      <t>マヒ</t>
    </rPh>
    <rPh sb="4" eb="5">
      <t>トウ</t>
    </rPh>
    <phoneticPr fontId="1"/>
  </si>
  <si>
    <t>１ 身体機能・起居動作に関連する項目</t>
    <phoneticPr fontId="1"/>
  </si>
  <si>
    <t>4-1 被害的, 4-2 作話, 4-3 感情が不安定, 4-4 昼夜逆転, 4-5 同じ話をする, 4-6 大声を出す, 4-7 介護に抵抗,
4-8 落ち着きなし, 4-9 一人で出たがる, 4-10 収集癖, 4-11 物や衣類を壊す, 4-12 ひどい物忘れ, 4-13 独り言・独り笑い,
4-14 自分勝手に行動する,4-15 話がまとまらない</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</si>
  <si>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</si>
  <si>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</si>
  <si>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</si>
  <si>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</si>
  <si>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</si>
  <si>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</si>
  <si>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</si>
  <si>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</si>
  <si>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</si>
  <si>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</si>
  <si>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</si>
  <si>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</si>
  <si>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31○</t>
  </si>
  <si>
    <t>32○</t>
  </si>
  <si>
    <t>33○</t>
  </si>
  <si>
    <t>34○</t>
  </si>
  <si>
    <t>35○</t>
  </si>
  <si>
    <t>36○</t>
  </si>
  <si>
    <t>37○</t>
  </si>
  <si>
    <t>38○</t>
  </si>
  <si>
    <t>39○</t>
  </si>
  <si>
    <t>40○</t>
    <phoneticPr fontId="1"/>
  </si>
  <si>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</si>
  <si>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</si>
  <si>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</si>
  <si>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</si>
  <si>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</si>
  <si>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</si>
  <si>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</si>
  <si>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</si>
  <si>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</si>
  <si>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</si>
  <si>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</si>
  <si>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</si>
  <si>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</si>
  <si>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</si>
  <si>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</si>
  <si>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</si>
  <si>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</si>
  <si>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</si>
  <si>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</si>
  <si>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</si>
  <si>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</si>
  <si>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</si>
  <si>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</si>
  <si>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</si>
  <si>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</si>
  <si>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</si>
  <si>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</si>
  <si>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</si>
  <si>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</si>
  <si>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</si>
  <si>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</si>
  <si>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</si>
  <si>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</si>
  <si>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</si>
  <si>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</si>
  <si>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</si>
  <si>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</si>
  <si>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</si>
  <si>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</si>
  <si>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（14）</t>
    <phoneticPr fontId="1"/>
  </si>
  <si>
    <t>（15）</t>
    <phoneticPr fontId="1"/>
  </si>
  <si>
    <t>1：移乗</t>
    <rPh sb="2" eb="4">
      <t>イジョウ</t>
    </rPh>
    <phoneticPr fontId="1"/>
  </si>
  <si>
    <t>2：移動</t>
    <rPh sb="2" eb="4">
      <t>イドウ</t>
    </rPh>
    <phoneticPr fontId="1"/>
  </si>
  <si>
    <t>3：えん下</t>
    <rPh sb="4" eb="5">
      <t>ゲ</t>
    </rPh>
    <phoneticPr fontId="1"/>
  </si>
  <si>
    <t>4：食事摂取</t>
    <rPh sb="2" eb="4">
      <t>ショクジ</t>
    </rPh>
    <rPh sb="4" eb="6">
      <t>セッシュ</t>
    </rPh>
    <phoneticPr fontId="1"/>
  </si>
  <si>
    <t xml:space="preserve"> 6：排便</t>
    <rPh sb="3" eb="5">
      <t>ハイベン</t>
    </rPh>
    <phoneticPr fontId="1"/>
  </si>
  <si>
    <t xml:space="preserve"> 5：排尿</t>
    <rPh sb="3" eb="5">
      <t>ハイニョウ</t>
    </rPh>
    <phoneticPr fontId="1"/>
  </si>
  <si>
    <t>7：口腔清潔</t>
    <rPh sb="2" eb="4">
      <t>コウクウ</t>
    </rPh>
    <rPh sb="4" eb="6">
      <t>セイケツ</t>
    </rPh>
    <phoneticPr fontId="1"/>
  </si>
  <si>
    <t xml:space="preserve"> 8：洗顔</t>
    <rPh sb="3" eb="5">
      <t>センガン</t>
    </rPh>
    <phoneticPr fontId="1"/>
  </si>
  <si>
    <t>9：整髪</t>
    <rPh sb="2" eb="4">
      <t>セイハツ</t>
    </rPh>
    <phoneticPr fontId="1"/>
  </si>
  <si>
    <t>10：上衣の着脱</t>
    <rPh sb="3" eb="5">
      <t>ジョウイ</t>
    </rPh>
    <rPh sb="6" eb="8">
      <t>チャクダツ</t>
    </rPh>
    <phoneticPr fontId="1"/>
  </si>
  <si>
    <t>11：ズボン等の着脱</t>
    <rPh sb="6" eb="7">
      <t>トウ</t>
    </rPh>
    <rPh sb="8" eb="10">
      <t>チャクダツ</t>
    </rPh>
    <phoneticPr fontId="1"/>
  </si>
  <si>
    <t>12：外出頻度</t>
    <rPh sb="3" eb="5">
      <t>ガイシュツ</t>
    </rPh>
    <rPh sb="5" eb="7">
      <t>ヒンド</t>
    </rPh>
    <phoneticPr fontId="1"/>
  </si>
  <si>
    <t>2：毎日の日課を理解</t>
    <rPh sb="2" eb="4">
      <t>マイニチ</t>
    </rPh>
    <rPh sb="5" eb="7">
      <t>ニッカ</t>
    </rPh>
    <rPh sb="8" eb="10">
      <t>リカイ</t>
    </rPh>
    <phoneticPr fontId="1"/>
  </si>
  <si>
    <t>3：生年月日をいう</t>
    <rPh sb="2" eb="4">
      <t>セイネン</t>
    </rPh>
    <rPh sb="4" eb="6">
      <t>ガッピ</t>
    </rPh>
    <phoneticPr fontId="1"/>
  </si>
  <si>
    <t>4：短期記憶</t>
    <rPh sb="2" eb="4">
      <t>タンキ</t>
    </rPh>
    <rPh sb="4" eb="6">
      <t>キオク</t>
    </rPh>
    <phoneticPr fontId="1"/>
  </si>
  <si>
    <t xml:space="preserve"> 5：自分の名前をいう</t>
    <rPh sb="3" eb="5">
      <t>ジブン</t>
    </rPh>
    <rPh sb="6" eb="8">
      <t>ナマエ</t>
    </rPh>
    <phoneticPr fontId="1"/>
  </si>
  <si>
    <t xml:space="preserve"> 6：今の季節を理解</t>
    <rPh sb="3" eb="4">
      <t>イマ</t>
    </rPh>
    <rPh sb="5" eb="7">
      <t>キセツ</t>
    </rPh>
    <rPh sb="8" eb="10">
      <t>リカイ</t>
    </rPh>
    <phoneticPr fontId="1"/>
  </si>
  <si>
    <t>7：場所の理解</t>
    <rPh sb="2" eb="4">
      <t>バショ</t>
    </rPh>
    <rPh sb="5" eb="7">
      <t>リカイ</t>
    </rPh>
    <phoneticPr fontId="1"/>
  </si>
  <si>
    <t xml:space="preserve"> 8：徘徊</t>
    <rPh sb="3" eb="5">
      <t>ハイカイ</t>
    </rPh>
    <phoneticPr fontId="1"/>
  </si>
  <si>
    <t>9：外出して戻れない</t>
    <rPh sb="2" eb="4">
      <t>ガイシュツ</t>
    </rPh>
    <rPh sb="6" eb="7">
      <t>モド</t>
    </rPh>
    <phoneticPr fontId="1"/>
  </si>
  <si>
    <t>2：作話</t>
    <rPh sb="2" eb="4">
      <t>サクワ</t>
    </rPh>
    <phoneticPr fontId="1"/>
  </si>
  <si>
    <t>3：感情が不安定</t>
    <rPh sb="2" eb="4">
      <t>カンジョウ</t>
    </rPh>
    <rPh sb="5" eb="8">
      <t>フアンテイ</t>
    </rPh>
    <phoneticPr fontId="1"/>
  </si>
  <si>
    <t>4：昼夜逆転</t>
    <rPh sb="2" eb="4">
      <t>チュウヤ</t>
    </rPh>
    <rPh sb="4" eb="6">
      <t>ギャクテン</t>
    </rPh>
    <phoneticPr fontId="1"/>
  </si>
  <si>
    <t xml:space="preserve"> 5：同じ話をする</t>
    <rPh sb="3" eb="4">
      <t>オナ</t>
    </rPh>
    <rPh sb="5" eb="6">
      <t>ハナシ</t>
    </rPh>
    <phoneticPr fontId="1"/>
  </si>
  <si>
    <t xml:space="preserve"> 6：大声を出す</t>
    <rPh sb="3" eb="5">
      <t>オオゴエ</t>
    </rPh>
    <rPh sb="6" eb="7">
      <t>ダ</t>
    </rPh>
    <phoneticPr fontId="1"/>
  </si>
  <si>
    <t>7：介護に抵抗</t>
    <rPh sb="2" eb="4">
      <t>カイゴ</t>
    </rPh>
    <rPh sb="5" eb="7">
      <t>テイコウ</t>
    </rPh>
    <phoneticPr fontId="1"/>
  </si>
  <si>
    <t>9：一人で出たがる</t>
    <rPh sb="2" eb="4">
      <t>イチニン</t>
    </rPh>
    <rPh sb="5" eb="6">
      <t>デ</t>
    </rPh>
    <phoneticPr fontId="1"/>
  </si>
  <si>
    <t xml:space="preserve"> 8：落ち着きなし</t>
    <rPh sb="3" eb="4">
      <t>オ</t>
    </rPh>
    <rPh sb="5" eb="6">
      <t>ツ</t>
    </rPh>
    <phoneticPr fontId="1"/>
  </si>
  <si>
    <t>10：収集癖</t>
    <rPh sb="3" eb="5">
      <t>シュウシュウ</t>
    </rPh>
    <rPh sb="5" eb="6">
      <t>ヘキ</t>
    </rPh>
    <phoneticPr fontId="1"/>
  </si>
  <si>
    <t>11：物や衣類を壊す</t>
    <rPh sb="3" eb="4">
      <t>モノ</t>
    </rPh>
    <rPh sb="5" eb="7">
      <t>イルイ</t>
    </rPh>
    <rPh sb="8" eb="9">
      <t>コワ</t>
    </rPh>
    <phoneticPr fontId="1"/>
  </si>
  <si>
    <t>12：ひどいもの忘れ</t>
    <rPh sb="8" eb="9">
      <t>ワス</t>
    </rPh>
    <phoneticPr fontId="1"/>
  </si>
  <si>
    <t>13：独り言・独り笑い</t>
    <rPh sb="3" eb="4">
      <t>ヒト</t>
    </rPh>
    <rPh sb="5" eb="6">
      <t>ゴト</t>
    </rPh>
    <rPh sb="7" eb="8">
      <t>ヒト</t>
    </rPh>
    <rPh sb="9" eb="10">
      <t>ワラ</t>
    </rPh>
    <phoneticPr fontId="1"/>
  </si>
  <si>
    <t>14：自分勝手に行動する</t>
    <rPh sb="3" eb="5">
      <t>ジブン</t>
    </rPh>
    <rPh sb="5" eb="7">
      <t>カッテ</t>
    </rPh>
    <rPh sb="8" eb="10">
      <t>コウドウ</t>
    </rPh>
    <phoneticPr fontId="1"/>
  </si>
  <si>
    <t>15：話がまとまらない</t>
    <rPh sb="3" eb="4">
      <t>ハナシ</t>
    </rPh>
    <phoneticPr fontId="1"/>
  </si>
  <si>
    <t>1：薬の内服</t>
    <rPh sb="2" eb="3">
      <t>クスリ</t>
    </rPh>
    <rPh sb="4" eb="6">
      <t>ナイフク</t>
    </rPh>
    <phoneticPr fontId="1"/>
  </si>
  <si>
    <t>2：金銭の管理</t>
    <rPh sb="2" eb="4">
      <t>キンセン</t>
    </rPh>
    <rPh sb="5" eb="7">
      <t>カンリ</t>
    </rPh>
    <phoneticPr fontId="1"/>
  </si>
  <si>
    <t>3：日常の意思決定</t>
    <rPh sb="2" eb="4">
      <t>ニチジョウ</t>
    </rPh>
    <rPh sb="5" eb="7">
      <t>イシ</t>
    </rPh>
    <rPh sb="7" eb="9">
      <t>ケッテイ</t>
    </rPh>
    <phoneticPr fontId="1"/>
  </si>
  <si>
    <t>4：集団への不適応</t>
    <rPh sb="2" eb="4">
      <t>シュウダン</t>
    </rPh>
    <rPh sb="6" eb="9">
      <t>フテキオウ</t>
    </rPh>
    <phoneticPr fontId="1"/>
  </si>
  <si>
    <t xml:space="preserve"> 5：買い物</t>
    <rPh sb="3" eb="4">
      <t>カ</t>
    </rPh>
    <rPh sb="5" eb="6">
      <t>モノ</t>
    </rPh>
    <phoneticPr fontId="1"/>
  </si>
  <si>
    <t xml:space="preserve"> 6：簡単な調理</t>
    <rPh sb="3" eb="5">
      <t>カンタン</t>
    </rPh>
    <rPh sb="6" eb="8">
      <t>チョウリ</t>
    </rPh>
    <phoneticPr fontId="1"/>
  </si>
  <si>
    <t>７　日常生活自立度に関連する項目</t>
    <phoneticPr fontId="1"/>
  </si>
  <si>
    <t>1：障害高齢者自立度</t>
    <rPh sb="2" eb="4">
      <t>ショウガイ</t>
    </rPh>
    <rPh sb="4" eb="7">
      <t>コウレイシャ</t>
    </rPh>
    <rPh sb="7" eb="10">
      <t>ジリツド</t>
    </rPh>
    <phoneticPr fontId="1"/>
  </si>
  <si>
    <t>2：認知症高齢者自立度</t>
    <rPh sb="2" eb="5">
      <t>ニンチショウ</t>
    </rPh>
    <rPh sb="5" eb="8">
      <t>コウレイシャ</t>
    </rPh>
    <rPh sb="8" eb="11">
      <t>ジリツド</t>
    </rPh>
    <phoneticPr fontId="1"/>
  </si>
  <si>
    <t>ランク</t>
    <phoneticPr fontId="1"/>
  </si>
  <si>
    <t xml:space="preserve"> １　身体機能・起居動作に関連する項目</t>
    <rPh sb="3" eb="5">
      <t>シンタイ</t>
    </rPh>
    <rPh sb="5" eb="7">
      <t>キノウ</t>
    </rPh>
    <rPh sb="8" eb="9">
      <t>オ</t>
    </rPh>
    <rPh sb="9" eb="10">
      <t>キョ</t>
    </rPh>
    <rPh sb="10" eb="12">
      <t>ドウサ</t>
    </rPh>
    <rPh sb="13" eb="15">
      <t>カンレン</t>
    </rPh>
    <rPh sb="17" eb="19">
      <t>コウモク</t>
    </rPh>
    <phoneticPr fontId="1"/>
  </si>
  <si>
    <t xml:space="preserve"> ２　生活機能に関連する項目</t>
    <rPh sb="3" eb="5">
      <t>セイカツ</t>
    </rPh>
    <rPh sb="5" eb="7">
      <t>キノウ</t>
    </rPh>
    <rPh sb="8" eb="10">
      <t>カンレン</t>
    </rPh>
    <rPh sb="12" eb="14">
      <t>コウモク</t>
    </rPh>
    <phoneticPr fontId="1"/>
  </si>
  <si>
    <t xml:space="preserve"> ３　認知機能に関連する項目</t>
    <rPh sb="3" eb="5">
      <t>ニンチ</t>
    </rPh>
    <rPh sb="5" eb="7">
      <t>キノウ</t>
    </rPh>
    <rPh sb="8" eb="10">
      <t>カンレン</t>
    </rPh>
    <rPh sb="12" eb="14">
      <t>コウモク</t>
    </rPh>
    <phoneticPr fontId="1"/>
  </si>
  <si>
    <t xml:space="preserve"> ４　精神・行動障害に関連する項目</t>
    <rPh sb="3" eb="5">
      <t>セイシン</t>
    </rPh>
    <rPh sb="6" eb="8">
      <t>コウドウ</t>
    </rPh>
    <rPh sb="8" eb="10">
      <t>ショウガイ</t>
    </rPh>
    <rPh sb="11" eb="13">
      <t>カンレン</t>
    </rPh>
    <rPh sb="15" eb="17">
      <t>コウモク</t>
    </rPh>
    <phoneticPr fontId="1"/>
  </si>
  <si>
    <t xml:space="preserve"> ５　社会生活への適応に関連する項目</t>
    <rPh sb="3" eb="5">
      <t>シャカイ</t>
    </rPh>
    <rPh sb="5" eb="7">
      <t>セイカツ</t>
    </rPh>
    <rPh sb="9" eb="11">
      <t>テキオウ</t>
    </rPh>
    <rPh sb="12" eb="14">
      <t>カンレン</t>
    </rPh>
    <rPh sb="16" eb="18">
      <t>コウモク</t>
    </rPh>
    <phoneticPr fontId="1"/>
  </si>
  <si>
    <t xml:space="preserve"> ７　日常生活自立度に関連する項目</t>
    <rPh sb="3" eb="5">
      <t>ニチジョウ</t>
    </rPh>
    <rPh sb="5" eb="7">
      <t>セイカツ</t>
    </rPh>
    <rPh sb="7" eb="10">
      <t>ジリツド</t>
    </rPh>
    <rPh sb="11" eb="13">
      <t>カンレン</t>
    </rPh>
    <rPh sb="15" eb="17">
      <t>コウモク</t>
    </rPh>
    <phoneticPr fontId="1"/>
  </si>
  <si>
    <t>(15)</t>
  </si>
  <si>
    <t>1.点滴の管理</t>
    <rPh sb="2" eb="4">
      <t>テンテキ</t>
    </rPh>
    <rPh sb="5" eb="7">
      <t>カンリ</t>
    </rPh>
    <phoneticPr fontId="1"/>
  </si>
  <si>
    <t>2.中心の静脈栄養</t>
    <rPh sb="2" eb="4">
      <t>チュウシン</t>
    </rPh>
    <rPh sb="5" eb="7">
      <t>ジョウミャク</t>
    </rPh>
    <rPh sb="7" eb="9">
      <t>エイヨウ</t>
    </rPh>
    <phoneticPr fontId="1"/>
  </si>
  <si>
    <t>3.透析</t>
    <rPh sb="2" eb="4">
      <t>トウセキ</t>
    </rPh>
    <phoneticPr fontId="1"/>
  </si>
  <si>
    <t>4.ストーマの処置</t>
    <rPh sb="7" eb="9">
      <t>ショチ</t>
    </rPh>
    <phoneticPr fontId="1"/>
  </si>
  <si>
    <t>5.酸素療法</t>
    <rPh sb="2" eb="4">
      <t>サンソ</t>
    </rPh>
    <rPh sb="4" eb="6">
      <t>リョウホウ</t>
    </rPh>
    <phoneticPr fontId="1"/>
  </si>
  <si>
    <t>6.レスピレーター</t>
    <phoneticPr fontId="1"/>
  </si>
  <si>
    <t>7.気管切開の処置</t>
    <rPh sb="2" eb="4">
      <t>キカン</t>
    </rPh>
    <rPh sb="4" eb="6">
      <t>セッカイ</t>
    </rPh>
    <rPh sb="7" eb="9">
      <t>ショチ</t>
    </rPh>
    <phoneticPr fontId="1"/>
  </si>
  <si>
    <t>8.疼痛の看護</t>
    <rPh sb="2" eb="4">
      <t>トウツウ</t>
    </rPh>
    <rPh sb="5" eb="7">
      <t>カンゴ</t>
    </rPh>
    <phoneticPr fontId="1"/>
  </si>
  <si>
    <t>10.モニター測定</t>
    <rPh sb="7" eb="9">
      <t>ソクテイ</t>
    </rPh>
    <phoneticPr fontId="1"/>
  </si>
  <si>
    <t>11.じょくそうの処置</t>
    <rPh sb="9" eb="11">
      <t>ショチ</t>
    </rPh>
    <phoneticPr fontId="1"/>
  </si>
  <si>
    <t>12.カテーテル</t>
    <phoneticPr fontId="1"/>
  </si>
  <si>
    <t>（1）</t>
    <phoneticPr fontId="1"/>
  </si>
  <si>
    <t>（2）</t>
  </si>
  <si>
    <t>（3）</t>
  </si>
  <si>
    <t>（4）</t>
  </si>
  <si>
    <t>（5）</t>
  </si>
  <si>
    <t>（6）</t>
  </si>
  <si>
    <t>（7）</t>
  </si>
  <si>
    <t>（8）</t>
  </si>
  <si>
    <t>（9）</t>
  </si>
  <si>
    <t>（10）</t>
  </si>
  <si>
    <t>（11）</t>
  </si>
  <si>
    <t>（12）</t>
  </si>
  <si>
    <t>被保番・氏名・申請日・調査日を入力する</t>
    <rPh sb="0" eb="1">
      <t>ヒ</t>
    </rPh>
    <rPh sb="1" eb="2">
      <t>ホ</t>
    </rPh>
    <rPh sb="2" eb="3">
      <t>バン</t>
    </rPh>
    <rPh sb="4" eb="6">
      <t>シメイ</t>
    </rPh>
    <rPh sb="7" eb="9">
      <t>シンセイ</t>
    </rPh>
    <rPh sb="9" eb="10">
      <t>ビ</t>
    </rPh>
    <rPh sb="11" eb="13">
      <t>チョウサ</t>
    </rPh>
    <rPh sb="13" eb="14">
      <t>ビ</t>
    </rPh>
    <rPh sb="15" eb="17">
      <t>ニュウリョク</t>
    </rPh>
    <phoneticPr fontId="1"/>
  </si>
  <si>
    <t>Ⅲ・Ⅳ　の該当するところを入力する</t>
    <rPh sb="5" eb="7">
      <t>ガイトウ</t>
    </rPh>
    <rPh sb="13" eb="15">
      <t>ニュウリョク</t>
    </rPh>
    <phoneticPr fontId="1"/>
  </si>
  <si>
    <t>1群～５群について、該当する箇所を入力する。</t>
    <rPh sb="1" eb="2">
      <t>グン</t>
    </rPh>
    <rPh sb="4" eb="5">
      <t>グン</t>
    </rPh>
    <rPh sb="10" eb="12">
      <t>ガイトウ</t>
    </rPh>
    <rPh sb="14" eb="16">
      <t>カショ</t>
    </rPh>
    <rPh sb="17" eb="19">
      <t>ニュウリョク</t>
    </rPh>
    <phoneticPr fontId="1"/>
  </si>
  <si>
    <t>【入力のポイント】</t>
    <rPh sb="1" eb="3">
      <t>ニュウリョク</t>
    </rPh>
    <phoneticPr fontId="1"/>
  </si>
  <si>
    <t>例：1項目目で同時に2、３，４，９，１０項目目の内容も入力したい場合は（２，３，４，９，１０）と入力してから特記事項を入力してください。</t>
    <rPh sb="0" eb="1">
      <t>レイ</t>
    </rPh>
    <rPh sb="3" eb="5">
      <t>コウモク</t>
    </rPh>
    <rPh sb="5" eb="6">
      <t>メ</t>
    </rPh>
    <rPh sb="7" eb="9">
      <t>ドウジ</t>
    </rPh>
    <rPh sb="20" eb="22">
      <t>コウモク</t>
    </rPh>
    <rPh sb="22" eb="23">
      <t>メ</t>
    </rPh>
    <rPh sb="24" eb="26">
      <t>ナイヨウ</t>
    </rPh>
    <rPh sb="27" eb="29">
      <t>ニュウリョク</t>
    </rPh>
    <rPh sb="32" eb="34">
      <t>バアイ</t>
    </rPh>
    <rPh sb="48" eb="50">
      <t>ニュウリョク</t>
    </rPh>
    <rPh sb="54" eb="56">
      <t>トッキ</t>
    </rPh>
    <rPh sb="56" eb="58">
      <t>ジコウ</t>
    </rPh>
    <rPh sb="59" eb="61">
      <t>ニュウリョク</t>
    </rPh>
    <phoneticPr fontId="1"/>
  </si>
  <si>
    <t>⇒同時指定した項目の入力フォームは重複を避けるため消えます</t>
    <rPh sb="1" eb="3">
      <t>ドウジ</t>
    </rPh>
    <rPh sb="3" eb="5">
      <t>シテイ</t>
    </rPh>
    <rPh sb="7" eb="9">
      <t>コウモク</t>
    </rPh>
    <rPh sb="10" eb="12">
      <t>ニュウリョク</t>
    </rPh>
    <rPh sb="17" eb="19">
      <t>チョウフク</t>
    </rPh>
    <rPh sb="20" eb="21">
      <t>サ</t>
    </rPh>
    <rPh sb="25" eb="26">
      <t>キ</t>
    </rPh>
    <phoneticPr fontId="1"/>
  </si>
  <si>
    <t>６郡の入力方法</t>
    <rPh sb="1" eb="2">
      <t>グン</t>
    </rPh>
    <rPh sb="3" eb="5">
      <t>ニュウリョク</t>
    </rPh>
    <rPh sb="5" eb="7">
      <t>ホウホウ</t>
    </rPh>
    <phoneticPr fontId="1"/>
  </si>
  <si>
    <t>７郡の入力</t>
    <rPh sb="1" eb="2">
      <t>グン</t>
    </rPh>
    <rPh sb="3" eb="5">
      <t>ニュウリョク</t>
    </rPh>
    <phoneticPr fontId="1"/>
  </si>
  <si>
    <t>1、２　それぞれのランクを選択し、コメントを入力する。</t>
    <rPh sb="13" eb="15">
      <t>センタク</t>
    </rPh>
    <rPh sb="22" eb="24">
      <t>ニュウリョク</t>
    </rPh>
    <phoneticPr fontId="1"/>
  </si>
  <si>
    <t>※ランクを選択しなくてもコメント入力することは可能です。</t>
    <rPh sb="5" eb="7">
      <t>センタク</t>
    </rPh>
    <rPh sb="16" eb="18">
      <t>ニュウリョク</t>
    </rPh>
    <rPh sb="23" eb="25">
      <t>カノウ</t>
    </rPh>
    <phoneticPr fontId="1"/>
  </si>
  <si>
    <t>　ランクを入力した場合は特記事項に「選択したランク」が、入力しない場合は「項番」が表記されます。</t>
    <rPh sb="5" eb="7">
      <t>ニュウリョク</t>
    </rPh>
    <rPh sb="9" eb="11">
      <t>バアイ</t>
    </rPh>
    <rPh sb="12" eb="14">
      <t>トッキ</t>
    </rPh>
    <rPh sb="14" eb="16">
      <t>ジコウ</t>
    </rPh>
    <rPh sb="18" eb="20">
      <t>センタク</t>
    </rPh>
    <rPh sb="28" eb="30">
      <t>ニュウリョク</t>
    </rPh>
    <rPh sb="33" eb="35">
      <t>バアイ</t>
    </rPh>
    <rPh sb="37" eb="39">
      <t>コウバン</t>
    </rPh>
    <rPh sb="41" eb="43">
      <t>ヒョウキ</t>
    </rPh>
    <phoneticPr fontId="1"/>
  </si>
  <si>
    <t>なし（特記のみ）</t>
    <rPh sb="3" eb="5">
      <t>トッキ</t>
    </rPh>
    <phoneticPr fontId="1"/>
  </si>
  <si>
    <t>【生活概況①】</t>
    <rPh sb="1" eb="3">
      <t>セイカツ</t>
    </rPh>
    <rPh sb="3" eb="5">
      <t>ガイキョウ</t>
    </rPh>
    <phoneticPr fontId="1"/>
  </si>
  <si>
    <t>【生活概況②】</t>
    <rPh sb="1" eb="3">
      <t>セイカツ</t>
    </rPh>
    <rPh sb="3" eb="5">
      <t>ガイキョウ</t>
    </rPh>
    <phoneticPr fontId="1"/>
  </si>
  <si>
    <t>【生活概況③】</t>
    <rPh sb="1" eb="3">
      <t>セイカツ</t>
    </rPh>
    <rPh sb="3" eb="5">
      <t>ガイキョウ</t>
    </rPh>
    <phoneticPr fontId="1"/>
  </si>
  <si>
    <t>【生活概況④】</t>
    <rPh sb="1" eb="3">
      <t>セイカツ</t>
    </rPh>
    <rPh sb="3" eb="5">
      <t>ガイキョウ</t>
    </rPh>
    <phoneticPr fontId="1"/>
  </si>
  <si>
    <t>【生活概況⑤】</t>
    <rPh sb="1" eb="3">
      <t>セイカツ</t>
    </rPh>
    <rPh sb="3" eb="5">
      <t>ガイキョウ</t>
    </rPh>
    <phoneticPr fontId="1"/>
  </si>
  <si>
    <t>１  身体機能・起居動作に関連する項目</t>
    <phoneticPr fontId="1"/>
  </si>
  <si>
    <t>①複数の項目を同時に入力する場合はカッコ内に重複する項目番号を「、」「。」「．」で区切って入力してください。</t>
    <rPh sb="1" eb="3">
      <t>フクスウ</t>
    </rPh>
    <rPh sb="4" eb="6">
      <t>コウモク</t>
    </rPh>
    <rPh sb="7" eb="9">
      <t>ドウジ</t>
    </rPh>
    <rPh sb="10" eb="12">
      <t>ニュウリョク</t>
    </rPh>
    <rPh sb="14" eb="16">
      <t>バアイ</t>
    </rPh>
    <rPh sb="20" eb="21">
      <t>ナイ</t>
    </rPh>
    <rPh sb="22" eb="24">
      <t>チョウフク</t>
    </rPh>
    <rPh sb="26" eb="28">
      <t>コウモク</t>
    </rPh>
    <rPh sb="28" eb="30">
      <t>バンゴウ</t>
    </rPh>
    <rPh sb="41" eb="43">
      <t>クギ</t>
    </rPh>
    <rPh sb="45" eb="47">
      <t>ニュウリョク</t>
    </rPh>
    <phoneticPr fontId="1"/>
  </si>
  <si>
    <t>②群自体で特段入力すべき項目がない場合（３郡・４郡）</t>
    <rPh sb="1" eb="2">
      <t>グン</t>
    </rPh>
    <rPh sb="2" eb="4">
      <t>ジタイ</t>
    </rPh>
    <rPh sb="5" eb="7">
      <t>トクダン</t>
    </rPh>
    <rPh sb="7" eb="9">
      <t>ニュウリョク</t>
    </rPh>
    <rPh sb="12" eb="14">
      <t>コウモク</t>
    </rPh>
    <rPh sb="17" eb="19">
      <t>バアイ</t>
    </rPh>
    <rPh sb="21" eb="22">
      <t>グン</t>
    </rPh>
    <rPh sb="24" eb="25">
      <t>グン</t>
    </rPh>
    <phoneticPr fontId="1"/>
  </si>
  <si>
    <t>まったく入力する項目がない場合は「※特に問題なし」にチェックをつけます。</t>
    <rPh sb="4" eb="6">
      <t>ニュウリョク</t>
    </rPh>
    <rPh sb="8" eb="10">
      <t>コウモク</t>
    </rPh>
    <rPh sb="13" eb="15">
      <t>バアイ</t>
    </rPh>
    <rPh sb="18" eb="19">
      <t>トク</t>
    </rPh>
    <rPh sb="20" eb="22">
      <t>モンダイ</t>
    </rPh>
    <phoneticPr fontId="1"/>
  </si>
  <si>
    <t>2：拘縮等</t>
    <rPh sb="2" eb="4">
      <t>コウシュク</t>
    </rPh>
    <rPh sb="4" eb="5">
      <t>トウ</t>
    </rPh>
    <phoneticPr fontId="1"/>
  </si>
  <si>
    <t>3：寝返り</t>
    <phoneticPr fontId="1"/>
  </si>
  <si>
    <t>4：起き上がり</t>
    <rPh sb="2" eb="3">
      <t>オ</t>
    </rPh>
    <rPh sb="4" eb="5">
      <t>ア</t>
    </rPh>
    <phoneticPr fontId="1"/>
  </si>
  <si>
    <t xml:space="preserve"> 5：座位保持</t>
    <rPh sb="3" eb="5">
      <t>ザイ</t>
    </rPh>
    <rPh sb="5" eb="7">
      <t>ホジ</t>
    </rPh>
    <phoneticPr fontId="1"/>
  </si>
  <si>
    <t xml:space="preserve"> 6：両足での立位</t>
    <rPh sb="3" eb="5">
      <t>リョウアシ</t>
    </rPh>
    <rPh sb="7" eb="9">
      <t>リツイ</t>
    </rPh>
    <phoneticPr fontId="1"/>
  </si>
  <si>
    <t>7：歩行</t>
    <rPh sb="2" eb="4">
      <t>ホコウ</t>
    </rPh>
    <phoneticPr fontId="1"/>
  </si>
  <si>
    <t xml:space="preserve"> 8：立ち上がり</t>
    <rPh sb="3" eb="4">
      <t>タ</t>
    </rPh>
    <rPh sb="5" eb="6">
      <t>ア</t>
    </rPh>
    <phoneticPr fontId="1"/>
  </si>
  <si>
    <t>9：片足での立位</t>
    <rPh sb="2" eb="4">
      <t>カタアシ</t>
    </rPh>
    <rPh sb="6" eb="8">
      <t>リツイ</t>
    </rPh>
    <phoneticPr fontId="1"/>
  </si>
  <si>
    <t>10：洗身</t>
    <phoneticPr fontId="1"/>
  </si>
  <si>
    <t>11：つめ切り</t>
    <phoneticPr fontId="1"/>
  </si>
  <si>
    <t>12：視力</t>
    <rPh sb="3" eb="5">
      <t>シリョク</t>
    </rPh>
    <phoneticPr fontId="1"/>
  </si>
  <si>
    <t>13：聴力</t>
    <rPh sb="3" eb="5">
      <t>チョウリョク</t>
    </rPh>
    <phoneticPr fontId="1"/>
  </si>
  <si>
    <t>1：麻痺等</t>
    <phoneticPr fontId="1"/>
  </si>
  <si>
    <t>3：寝返り</t>
    <phoneticPr fontId="1"/>
  </si>
  <si>
    <t>4：起き上がり</t>
    <phoneticPr fontId="1"/>
  </si>
  <si>
    <t xml:space="preserve"> 5：座位保持</t>
    <phoneticPr fontId="1"/>
  </si>
  <si>
    <t xml:space="preserve"> 6：両足での立位</t>
    <phoneticPr fontId="1"/>
  </si>
  <si>
    <t>7：歩行</t>
    <phoneticPr fontId="1"/>
  </si>
  <si>
    <t xml:space="preserve"> 8：立ち上がり</t>
    <phoneticPr fontId="1"/>
  </si>
  <si>
    <t>9：片足での立位</t>
    <phoneticPr fontId="1"/>
  </si>
  <si>
    <t>11：つめ切り</t>
    <phoneticPr fontId="1"/>
  </si>
  <si>
    <t>12：視力</t>
    <phoneticPr fontId="1"/>
  </si>
  <si>
    <t>13：聴力</t>
    <phoneticPr fontId="1"/>
  </si>
  <si>
    <t>10：洗身</t>
    <phoneticPr fontId="1"/>
  </si>
  <si>
    <t>１ 身体機能・起居動作に関連する項目</t>
    <phoneticPr fontId="1"/>
  </si>
  <si>
    <t>１郡　身体機能・起居動作に関連する項目</t>
    <rPh sb="1" eb="2">
      <t>グン</t>
    </rPh>
    <phoneticPr fontId="1"/>
  </si>
  <si>
    <t>２　生活機能に関連する項目</t>
    <phoneticPr fontId="1"/>
  </si>
  <si>
    <t>２郡　生活機能に関連する項目</t>
    <rPh sb="1" eb="2">
      <t>グン</t>
    </rPh>
    <phoneticPr fontId="1"/>
  </si>
  <si>
    <t>1：移乗</t>
    <phoneticPr fontId="1"/>
  </si>
  <si>
    <t>3：えん下</t>
    <rPh sb="4" eb="5">
      <t>シタ</t>
    </rPh>
    <phoneticPr fontId="1"/>
  </si>
  <si>
    <t>10：上着の着脱</t>
    <rPh sb="3" eb="5">
      <t>ウワギ</t>
    </rPh>
    <rPh sb="6" eb="8">
      <t>チャクダツ</t>
    </rPh>
    <phoneticPr fontId="1"/>
  </si>
  <si>
    <t>３　認知機能に関連する項目</t>
    <phoneticPr fontId="1"/>
  </si>
  <si>
    <t>３郡　認知機能に関連する項目</t>
    <rPh sb="1" eb="2">
      <t>グン</t>
    </rPh>
    <phoneticPr fontId="1"/>
  </si>
  <si>
    <t>４　精神・行動障害に関連する項目</t>
    <phoneticPr fontId="1"/>
  </si>
  <si>
    <t>４郡　精神・行動障害に関連する項目</t>
    <rPh sb="1" eb="2">
      <t>グン</t>
    </rPh>
    <phoneticPr fontId="1"/>
  </si>
  <si>
    <t>５　社会生活への適応に関連する項目</t>
    <phoneticPr fontId="1"/>
  </si>
  <si>
    <t>５群　社会生活への適応に関連する項目</t>
    <rPh sb="1" eb="2">
      <t>グン</t>
    </rPh>
    <phoneticPr fontId="1"/>
  </si>
  <si>
    <t>1：意思の伝達</t>
    <phoneticPr fontId="1"/>
  </si>
  <si>
    <t>なし（特記のみ）</t>
  </si>
  <si>
    <t>６郡　特別な医療に関連する項目</t>
    <rPh sb="1" eb="2">
      <t>グン</t>
    </rPh>
    <phoneticPr fontId="1"/>
  </si>
  <si>
    <t>７群　社会生活への適応に関連する項目</t>
    <rPh sb="1" eb="2">
      <t>グン</t>
    </rPh>
    <phoneticPr fontId="1"/>
  </si>
  <si>
    <t>1：被害的</t>
    <phoneticPr fontId="1"/>
  </si>
  <si>
    <t>1.点滴の管理</t>
  </si>
  <si>
    <t>6.レスピレーター</t>
  </si>
  <si>
    <t>12.カテーテル</t>
  </si>
  <si>
    <t>特記のみ入力</t>
    <rPh sb="4" eb="6">
      <t>ニュウリョク</t>
    </rPh>
    <phoneticPr fontId="1"/>
  </si>
  <si>
    <t>2：拘縮等</t>
    <phoneticPr fontId="1"/>
  </si>
  <si>
    <t>3群</t>
    <rPh sb="1" eb="2">
      <t>グン</t>
    </rPh>
    <phoneticPr fontId="1"/>
  </si>
  <si>
    <t>４　　　群　</t>
    <rPh sb="4" eb="5">
      <t>グン</t>
    </rPh>
    <phoneticPr fontId="1"/>
  </si>
  <si>
    <t>２群</t>
    <rPh sb="1" eb="2">
      <t>グン</t>
    </rPh>
    <phoneticPr fontId="1"/>
  </si>
  <si>
    <t>１群</t>
    <rPh sb="1" eb="2">
      <t>グン</t>
    </rPh>
    <phoneticPr fontId="1"/>
  </si>
  <si>
    <t>５群</t>
    <rPh sb="1" eb="2">
      <t>グン</t>
    </rPh>
    <phoneticPr fontId="1"/>
  </si>
  <si>
    <t>６　　　群　</t>
    <rPh sb="4" eb="5">
      <t>グン</t>
    </rPh>
    <phoneticPr fontId="1"/>
  </si>
  <si>
    <t>ない場合　⇒　何も入力しない。特記だけ入力する場合は「特記のみ」に入力</t>
    <rPh sb="2" eb="4">
      <t>バアイ</t>
    </rPh>
    <rPh sb="7" eb="8">
      <t>ナニ</t>
    </rPh>
    <rPh sb="9" eb="11">
      <t>ニュウリョク</t>
    </rPh>
    <rPh sb="15" eb="17">
      <t>トッキ</t>
    </rPh>
    <rPh sb="19" eb="21">
      <t>ニュウリョク</t>
    </rPh>
    <rPh sb="23" eb="25">
      <t>バアイ</t>
    </rPh>
    <rPh sb="27" eb="29">
      <t>トッキ</t>
    </rPh>
    <rPh sb="33" eb="35">
      <t>ニュウリョク</t>
    </rPh>
    <phoneticPr fontId="1"/>
  </si>
  <si>
    <t>特記のみ</t>
    <phoneticPr fontId="1"/>
  </si>
  <si>
    <r>
      <t xml:space="preserve">６　特別な医療に関連する項目 </t>
    </r>
    <r>
      <rPr>
        <b/>
        <sz val="11"/>
        <color rgb="FFFF0000"/>
        <rFont val="ＭＳ Ｐゴシック"/>
        <family val="3"/>
        <charset val="128"/>
      </rPr>
      <t>①入力項目なし⇒何も入力しない　②特記のみ入力したい⇒「特記のみ」に入力</t>
    </r>
    <rPh sb="2" eb="4">
      <t>トクベツ</t>
    </rPh>
    <rPh sb="5" eb="7">
      <t>イリョウ</t>
    </rPh>
    <rPh sb="8" eb="10">
      <t>カンレン</t>
    </rPh>
    <rPh sb="12" eb="14">
      <t>コウモク</t>
    </rPh>
    <rPh sb="16" eb="18">
      <t>ニュウリョク</t>
    </rPh>
    <rPh sb="18" eb="20">
      <t>コウモク</t>
    </rPh>
    <rPh sb="23" eb="24">
      <t>ナニ</t>
    </rPh>
    <rPh sb="25" eb="27">
      <t>ニュウリョク</t>
    </rPh>
    <rPh sb="32" eb="34">
      <t>トッキ</t>
    </rPh>
    <rPh sb="36" eb="38">
      <t>ニュウリョク</t>
    </rPh>
    <rPh sb="43" eb="45">
      <t>トッキ</t>
    </rPh>
    <rPh sb="49" eb="51">
      <t>ニュウリョク</t>
    </rPh>
    <phoneticPr fontId="1"/>
  </si>
  <si>
    <t>なし（特記のみ）</t>
    <phoneticPr fontId="1"/>
  </si>
  <si>
    <t>７群　</t>
    <phoneticPr fontId="1"/>
  </si>
  <si>
    <t>※</t>
    <phoneticPr fontId="1"/>
  </si>
  <si>
    <t>1～12に該当する場合　⇒　該当する項目にコメント入力する。</t>
    <rPh sb="5" eb="7">
      <t>ガイトウ</t>
    </rPh>
    <rPh sb="9" eb="11">
      <t>バアイ</t>
    </rPh>
    <rPh sb="14" eb="16">
      <t>ガイトウ</t>
    </rPh>
    <rPh sb="18" eb="20">
      <t>コウモク</t>
    </rPh>
    <rPh sb="25" eb="27">
      <t>ニュウリョク</t>
    </rPh>
    <phoneticPr fontId="1"/>
  </si>
  <si>
    <t>1～12に該当する項目があり、かつ特記も入力したい場合は「特記のみ」と「該当する項目にコメント」の両方入力してOKです</t>
    <rPh sb="5" eb="7">
      <t>ガイトウ</t>
    </rPh>
    <rPh sb="9" eb="11">
      <t>コウモク</t>
    </rPh>
    <rPh sb="17" eb="19">
      <t>トッキ</t>
    </rPh>
    <rPh sb="20" eb="22">
      <t>ニュウリョク</t>
    </rPh>
    <rPh sb="25" eb="27">
      <t>バアイ</t>
    </rPh>
    <rPh sb="29" eb="31">
      <t>トッキ</t>
    </rPh>
    <rPh sb="36" eb="38">
      <t>ガイトウ</t>
    </rPh>
    <rPh sb="40" eb="42">
      <t>コウモク</t>
    </rPh>
    <rPh sb="49" eb="51">
      <t>リョウホウ</t>
    </rPh>
    <rPh sb="51" eb="53">
      <t>ニュウリョク</t>
    </rPh>
    <phoneticPr fontId="1"/>
  </si>
  <si>
    <t>定型文入力　項目ごとに「よく使う文言」を登録することができます。</t>
    <rPh sb="0" eb="2">
      <t>テイケイ</t>
    </rPh>
    <rPh sb="2" eb="3">
      <t>ブン</t>
    </rPh>
    <rPh sb="3" eb="5">
      <t>ニュウリョク</t>
    </rPh>
    <rPh sb="6" eb="8">
      <t>コウモク</t>
    </rPh>
    <rPh sb="14" eb="15">
      <t>ツカ</t>
    </rPh>
    <rPh sb="16" eb="18">
      <t>モンゴン</t>
    </rPh>
    <rPh sb="20" eb="22">
      <t>トウロク</t>
    </rPh>
    <phoneticPr fontId="1"/>
  </si>
  <si>
    <t>例えば、1群3項目「寝返り」の項目に「（４）何かにつかまればできる」をよく記入する場合…</t>
    <rPh sb="0" eb="1">
      <t>タト</t>
    </rPh>
    <rPh sb="5" eb="6">
      <t>グン</t>
    </rPh>
    <rPh sb="7" eb="9">
      <t>コウモク</t>
    </rPh>
    <rPh sb="10" eb="12">
      <t>ネガエ</t>
    </rPh>
    <rPh sb="15" eb="17">
      <t>コウモク</t>
    </rPh>
    <rPh sb="22" eb="23">
      <t>ナニ</t>
    </rPh>
    <rPh sb="37" eb="39">
      <t>キニュウ</t>
    </rPh>
    <rPh sb="41" eb="43">
      <t>バアイ</t>
    </rPh>
    <phoneticPr fontId="1"/>
  </si>
  <si>
    <t>定型文入力シート</t>
    <rPh sb="0" eb="2">
      <t>テイケイ</t>
    </rPh>
    <rPh sb="2" eb="3">
      <t>ブン</t>
    </rPh>
    <rPh sb="3" eb="5">
      <t>ニュウリョク</t>
    </rPh>
    <phoneticPr fontId="1"/>
  </si>
  <si>
    <r>
      <t xml:space="preserve">セル内の
</t>
    </r>
    <r>
      <rPr>
        <sz val="11"/>
        <color rgb="FFFF0000"/>
        <rFont val="ＭＳ Ｐゴシック"/>
        <family val="3"/>
        <charset val="128"/>
      </rPr>
      <t>改行不可</t>
    </r>
    <r>
      <rPr>
        <sz val="11"/>
        <rFont val="ＭＳ Ｐゴシック"/>
        <family val="3"/>
        <charset val="128"/>
      </rPr>
      <t xml:space="preserve">
②以降に入力してください</t>
    </r>
    <rPh sb="2" eb="3">
      <t>ナイ</t>
    </rPh>
    <rPh sb="5" eb="7">
      <t>カイギョウ</t>
    </rPh>
    <rPh sb="7" eb="9">
      <t>フカ</t>
    </rPh>
    <rPh sb="11" eb="13">
      <t>イコウ</t>
    </rPh>
    <rPh sb="14" eb="16">
      <t>ニュウリョク</t>
    </rPh>
    <phoneticPr fontId="1"/>
  </si>
  <si>
    <t>↓ここからは1項目「140文字以内」で入力してください</t>
    <rPh sb="7" eb="9">
      <t>コウモク</t>
    </rPh>
    <rPh sb="13" eb="15">
      <t>モジ</t>
    </rPh>
    <rPh sb="15" eb="17">
      <t>イナイ</t>
    </rPh>
    <rPh sb="19" eb="21">
      <t>ニュウリョク</t>
    </rPh>
    <phoneticPr fontId="1"/>
  </si>
  <si>
    <t>（2）</t>
    <phoneticPr fontId="1"/>
  </si>
  <si>
    <t>9.経管栄養</t>
    <rPh sb="2" eb="6">
      <t>ケイカンエイヨウ</t>
    </rPh>
    <rPh sb="4" eb="6">
      <t>エイヨウ</t>
    </rPh>
    <phoneticPr fontId="1"/>
  </si>
  <si>
    <t>240文字まで！</t>
    <rPh sb="3" eb="5">
      <t>モジ</t>
    </rPh>
    <phoneticPr fontId="1"/>
  </si>
  <si>
    <t>特記のみ入力したい場合は、「特記事項のみ入力」にチェックをつけてコメントを入力します。</t>
    <rPh sb="0" eb="2">
      <t>トッキ</t>
    </rPh>
    <rPh sb="4" eb="6">
      <t>ニュウリョク</t>
    </rPh>
    <rPh sb="9" eb="11">
      <t>バアイ</t>
    </rPh>
    <rPh sb="14" eb="16">
      <t>トッキ</t>
    </rPh>
    <rPh sb="16" eb="18">
      <t>ジコウ</t>
    </rPh>
    <rPh sb="20" eb="22">
      <t>ニュウリョク</t>
    </rPh>
    <rPh sb="37" eb="39">
      <t>ニュウリョク</t>
    </rPh>
    <phoneticPr fontId="1"/>
  </si>
  <si>
    <t>【入力時間短縮のポイント「定型文」を登録しましょう】</t>
    <rPh sb="1" eb="3">
      <t>ニュウリョク</t>
    </rPh>
    <rPh sb="3" eb="5">
      <t>ジカン</t>
    </rPh>
    <rPh sb="5" eb="7">
      <t>タンシュク</t>
    </rPh>
    <rPh sb="13" eb="15">
      <t>テイケイ</t>
    </rPh>
    <rPh sb="15" eb="16">
      <t>ブン</t>
    </rPh>
    <rPh sb="18" eb="20">
      <t>トウロク</t>
    </rPh>
    <phoneticPr fontId="1"/>
  </si>
  <si>
    <t>（6）トイレで排泄し、一連の動作は全て自身で行っている。失禁も見られない。</t>
    <rPh sb="7" eb="9">
      <t>ハイセツ</t>
    </rPh>
    <rPh sb="11" eb="13">
      <t>イチレン</t>
    </rPh>
    <rPh sb="14" eb="16">
      <t>ドウサ</t>
    </rPh>
    <rPh sb="17" eb="18">
      <t>スベ</t>
    </rPh>
    <rPh sb="19" eb="21">
      <t>ジシン</t>
    </rPh>
    <rPh sb="22" eb="23">
      <t>オコナ</t>
    </rPh>
    <rPh sb="28" eb="30">
      <t>シッキン</t>
    </rPh>
    <rPh sb="31" eb="32">
      <t>ミ</t>
    </rPh>
    <phoneticPr fontId="1"/>
  </si>
  <si>
    <t>（6）入院中であり、買物と調理は全て職員が行っている。【全介助】</t>
    <rPh sb="3" eb="6">
      <t>ニュウインチュウ</t>
    </rPh>
    <rPh sb="10" eb="12">
      <t>カイモノ</t>
    </rPh>
    <rPh sb="13" eb="15">
      <t>チョウリ</t>
    </rPh>
    <rPh sb="16" eb="17">
      <t>スベ</t>
    </rPh>
    <rPh sb="18" eb="20">
      <t>ショクイン</t>
    </rPh>
    <rPh sb="21" eb="22">
      <t>オコナ</t>
    </rPh>
    <rPh sb="28" eb="29">
      <t>ゼン</t>
    </rPh>
    <rPh sb="29" eb="31">
      <t>カイジョ</t>
    </rPh>
    <phoneticPr fontId="1"/>
  </si>
  <si>
    <t>移動は車いすを使用しており、５メートルの移動は困難。【できない】</t>
    <rPh sb="0" eb="2">
      <t>イドウ</t>
    </rPh>
    <rPh sb="3" eb="4">
      <t>クルマ</t>
    </rPh>
    <rPh sb="7" eb="9">
      <t>シヨウ</t>
    </rPh>
    <rPh sb="20" eb="22">
      <t>イドウ</t>
    </rPh>
    <rPh sb="23" eb="25">
      <t>コンナン</t>
    </rPh>
    <phoneticPr fontId="1"/>
  </si>
  <si>
    <t>手すりにつかまり加重して立ち上がる。【何かにつかまればできる】</t>
    <rPh sb="0" eb="1">
      <t>テ</t>
    </rPh>
    <rPh sb="8" eb="10">
      <t>カジュウ</t>
    </rPh>
    <rPh sb="12" eb="13">
      <t>タ</t>
    </rPh>
    <rPh sb="14" eb="15">
      <t>ア</t>
    </rPh>
    <rPh sb="19" eb="20">
      <t>ナニ</t>
    </rPh>
    <phoneticPr fontId="1"/>
  </si>
  <si>
    <t>不安定なため、手すりにつかまり保持する。【何か支えがあればできる】</t>
    <rPh sb="0" eb="3">
      <t>フアンテイ</t>
    </rPh>
    <rPh sb="7" eb="8">
      <t>テ</t>
    </rPh>
    <rPh sb="15" eb="17">
      <t>ホジ</t>
    </rPh>
    <rPh sb="21" eb="22">
      <t>ナニ</t>
    </rPh>
    <rPh sb="23" eb="24">
      <t>ササ</t>
    </rPh>
    <phoneticPr fontId="1"/>
  </si>
  <si>
    <t>（4）手すりにつかまり加重して体の向きを変えたり、状態を起こしている。【何かにつかまればできる】</t>
    <rPh sb="3" eb="4">
      <t>テ</t>
    </rPh>
    <rPh sb="11" eb="13">
      <t>カジュウ</t>
    </rPh>
    <rPh sb="15" eb="16">
      <t>カラダ</t>
    </rPh>
    <rPh sb="17" eb="18">
      <t>ム</t>
    </rPh>
    <rPh sb="20" eb="21">
      <t>カ</t>
    </rPh>
    <rPh sb="25" eb="27">
      <t>ジョウタイ</t>
    </rPh>
    <rPh sb="28" eb="29">
      <t>オ</t>
    </rPh>
    <rPh sb="36" eb="37">
      <t>ナニ</t>
    </rPh>
    <phoneticPr fontId="1"/>
  </si>
  <si>
    <t>不安定なため、手すりにつかまり保持【何かにつかまればできる】</t>
    <rPh sb="0" eb="3">
      <t>フアンテイ</t>
    </rPh>
    <rPh sb="7" eb="8">
      <t>テ</t>
    </rPh>
    <rPh sb="15" eb="17">
      <t>ホジ</t>
    </rPh>
    <rPh sb="18" eb="19">
      <t>ナニ</t>
    </rPh>
    <phoneticPr fontId="1"/>
  </si>
  <si>
    <t>手の爪が自身で切るが、足はできないため職員が行う。【一部介助】</t>
    <rPh sb="0" eb="1">
      <t>テ</t>
    </rPh>
    <rPh sb="2" eb="3">
      <t>ツメ</t>
    </rPh>
    <rPh sb="4" eb="6">
      <t>ジシン</t>
    </rPh>
    <rPh sb="7" eb="8">
      <t>キ</t>
    </rPh>
    <rPh sb="11" eb="12">
      <t>アシ</t>
    </rPh>
    <rPh sb="19" eb="21">
      <t>ショクイン</t>
    </rPh>
    <rPh sb="22" eb="23">
      <t>オコナ</t>
    </rPh>
    <rPh sb="26" eb="28">
      <t>イチブ</t>
    </rPh>
    <rPh sb="28" eb="30">
      <t>カイジョ</t>
    </rPh>
    <phoneticPr fontId="1"/>
  </si>
  <si>
    <t>職員がズボンに足を通す介助を行っている。【一部介助】</t>
    <rPh sb="0" eb="2">
      <t>ショクイン</t>
    </rPh>
    <rPh sb="7" eb="8">
      <t>アシ</t>
    </rPh>
    <rPh sb="9" eb="10">
      <t>トオ</t>
    </rPh>
    <rPh sb="11" eb="13">
      <t>カイジョ</t>
    </rPh>
    <rPh sb="14" eb="15">
      <t>オコナ</t>
    </rPh>
    <rPh sb="21" eb="23">
      <t>イチブ</t>
    </rPh>
    <rPh sb="23" eb="25">
      <t>カイジョ</t>
    </rPh>
    <phoneticPr fontId="1"/>
  </si>
  <si>
    <t>認知症のため、裏返しに履いたりすることがあるため声掛けを行っている【見守り等】</t>
    <rPh sb="0" eb="3">
      <t>ニンチショウ</t>
    </rPh>
    <rPh sb="7" eb="9">
      <t>ウラガエ</t>
    </rPh>
    <rPh sb="11" eb="12">
      <t>ハ</t>
    </rPh>
    <rPh sb="24" eb="25">
      <t>コエ</t>
    </rPh>
    <rPh sb="25" eb="26">
      <t>ガ</t>
    </rPh>
    <rPh sb="28" eb="29">
      <t>オコナ</t>
    </rPh>
    <rPh sb="34" eb="36">
      <t>ミマモ</t>
    </rPh>
    <rPh sb="37" eb="38">
      <t>トウ</t>
    </rPh>
    <phoneticPr fontId="1"/>
  </si>
  <si>
    <t>認知症のため、裏返しに着ていることがあるため、声掛けを行っている。【見守り等】</t>
    <rPh sb="0" eb="3">
      <t>ニンチショウ</t>
    </rPh>
    <rPh sb="7" eb="9">
      <t>ウラガエ</t>
    </rPh>
    <rPh sb="11" eb="12">
      <t>キ</t>
    </rPh>
    <rPh sb="23" eb="24">
      <t>コエ</t>
    </rPh>
    <rPh sb="24" eb="25">
      <t>ガ</t>
    </rPh>
    <rPh sb="27" eb="28">
      <t>オコナ</t>
    </rPh>
    <rPh sb="34" eb="36">
      <t>ミマモ</t>
    </rPh>
    <rPh sb="37" eb="38">
      <t>トウ</t>
    </rPh>
    <phoneticPr fontId="1"/>
  </si>
  <si>
    <t>職員が着やすいように持つと、袖を通す協力動作がある。【一部介助】</t>
    <rPh sb="0" eb="2">
      <t>ショクイン</t>
    </rPh>
    <rPh sb="3" eb="4">
      <t>キ</t>
    </rPh>
    <rPh sb="10" eb="11">
      <t>モ</t>
    </rPh>
    <rPh sb="14" eb="15">
      <t>ソデ</t>
    </rPh>
    <rPh sb="16" eb="17">
      <t>トオ</t>
    </rPh>
    <rPh sb="18" eb="20">
      <t>キョウリョク</t>
    </rPh>
    <rPh sb="20" eb="22">
      <t>ドウサ</t>
    </rPh>
    <rPh sb="27" eb="29">
      <t>イチブ</t>
    </rPh>
    <rPh sb="29" eb="31">
      <t>カイジョ</t>
    </rPh>
    <phoneticPr fontId="1"/>
  </si>
  <si>
    <t>自力で立ち上がりが困難のため、職員が引き上げている。【できない】</t>
    <rPh sb="0" eb="2">
      <t>ジリキ</t>
    </rPh>
    <rPh sb="3" eb="4">
      <t>タ</t>
    </rPh>
    <rPh sb="5" eb="6">
      <t>ア</t>
    </rPh>
    <rPh sb="9" eb="11">
      <t>コンナン</t>
    </rPh>
    <rPh sb="15" eb="17">
      <t>ショクイン</t>
    </rPh>
    <rPh sb="18" eb="19">
      <t>ヒ</t>
    </rPh>
    <rPh sb="20" eb="21">
      <t>ア</t>
    </rPh>
    <phoneticPr fontId="1"/>
  </si>
  <si>
    <t>転倒の危険がある。【できない】</t>
    <rPh sb="0" eb="2">
      <t>テントウ</t>
    </rPh>
    <rPh sb="3" eb="5">
      <t>キケン</t>
    </rPh>
    <phoneticPr fontId="1"/>
  </si>
  <si>
    <t>（13）生活に支障ない視力・聴力がある。【普通】</t>
    <rPh sb="4" eb="6">
      <t>セイカツ</t>
    </rPh>
    <rPh sb="7" eb="9">
      <t>シショウ</t>
    </rPh>
    <rPh sb="11" eb="13">
      <t>シリョク</t>
    </rPh>
    <rPh sb="14" eb="16">
      <t>チョウリョク</t>
    </rPh>
    <rPh sb="21" eb="23">
      <t>フツウ</t>
    </rPh>
    <phoneticPr fontId="1"/>
  </si>
  <si>
    <t>（8,9）促さなくても、自身で行うことができる。【介助されていない】</t>
    <rPh sb="5" eb="6">
      <t>ウナガ</t>
    </rPh>
    <rPh sb="12" eb="14">
      <t>ジシン</t>
    </rPh>
    <rPh sb="15" eb="16">
      <t>オコナ</t>
    </rPh>
    <rPh sb="25" eb="27">
      <t>カイジョ</t>
    </rPh>
    <phoneticPr fontId="1"/>
  </si>
  <si>
    <t>促さないとおこなわず、職員が物品の準備をすると、歯磨きを行う。【一部介助】</t>
    <rPh sb="0" eb="1">
      <t>ウナガ</t>
    </rPh>
    <rPh sb="11" eb="13">
      <t>ショクイン</t>
    </rPh>
    <rPh sb="14" eb="16">
      <t>ブッピン</t>
    </rPh>
    <rPh sb="17" eb="19">
      <t>ジュンビ</t>
    </rPh>
    <rPh sb="24" eb="26">
      <t>ハミガ</t>
    </rPh>
    <rPh sb="28" eb="29">
      <t>オコナ</t>
    </rPh>
    <rPh sb="32" eb="34">
      <t>イチブ</t>
    </rPh>
    <rPh sb="34" eb="36">
      <t>カイジョ</t>
    </rPh>
    <phoneticPr fontId="1"/>
  </si>
  <si>
    <t>促さないとおこなわず、職員が物品の準備をすると、歯磨きを行うが、磨き残しがあるため職員が磨きなおしている。【全介助】</t>
    <rPh sb="32" eb="33">
      <t>ミガ</t>
    </rPh>
    <rPh sb="34" eb="35">
      <t>ノコ</t>
    </rPh>
    <rPh sb="41" eb="43">
      <t>ショクイン</t>
    </rPh>
    <rPh sb="44" eb="45">
      <t>ミガ</t>
    </rPh>
    <rPh sb="54" eb="55">
      <t>ゼン</t>
    </rPh>
    <rPh sb="55" eb="57">
      <t>カイジョ</t>
    </rPh>
    <phoneticPr fontId="1"/>
  </si>
  <si>
    <t>寝たきりのため、職員がすべて介助している【全介助】</t>
    <rPh sb="0" eb="1">
      <t>ネ</t>
    </rPh>
    <rPh sb="8" eb="10">
      <t>ショクイン</t>
    </rPh>
    <rPh sb="14" eb="16">
      <t>カイジョ</t>
    </rPh>
    <rPh sb="21" eb="22">
      <t>ゼン</t>
    </rPh>
    <rPh sb="22" eb="24">
      <t>カイジョ</t>
    </rPh>
    <phoneticPr fontId="1"/>
  </si>
  <si>
    <t>寝たきりで着脱は腰を浮かす程度。職員がすべて介助している。【全介助】</t>
    <rPh sb="0" eb="1">
      <t>ネ</t>
    </rPh>
    <rPh sb="5" eb="7">
      <t>チャクダツ</t>
    </rPh>
    <rPh sb="8" eb="9">
      <t>コシ</t>
    </rPh>
    <rPh sb="10" eb="11">
      <t>ウ</t>
    </rPh>
    <rPh sb="13" eb="15">
      <t>テイド</t>
    </rPh>
    <rPh sb="16" eb="18">
      <t>ショクイン</t>
    </rPh>
    <rPh sb="22" eb="24">
      <t>カイジョ</t>
    </rPh>
    <rPh sb="30" eb="31">
      <t>ゼン</t>
    </rPh>
    <rPh sb="31" eb="33">
      <t>カイジョ</t>
    </rPh>
    <phoneticPr fontId="1"/>
  </si>
  <si>
    <t>簡単なことは伝達できるが、複雑なことはできない。【ときどきできる】</t>
    <rPh sb="0" eb="2">
      <t>カンタン</t>
    </rPh>
    <rPh sb="6" eb="8">
      <t>デンタツ</t>
    </rPh>
    <rPh sb="13" eb="15">
      <t>フクザツ</t>
    </rPh>
    <phoneticPr fontId="1"/>
  </si>
  <si>
    <t>日課の理解はあいまいで、職員の声掛けや確認が必要。【できない】</t>
    <rPh sb="0" eb="2">
      <t>ニッカ</t>
    </rPh>
    <rPh sb="3" eb="5">
      <t>リカイ</t>
    </rPh>
    <rPh sb="12" eb="14">
      <t>ショクイン</t>
    </rPh>
    <rPh sb="15" eb="16">
      <t>コエ</t>
    </rPh>
    <rPh sb="16" eb="17">
      <t>ガ</t>
    </rPh>
    <rPh sb="19" eb="21">
      <t>カクニン</t>
    </rPh>
    <rPh sb="22" eb="24">
      <t>ヒツヨウ</t>
    </rPh>
    <phoneticPr fontId="1"/>
  </si>
  <si>
    <t>食べたことや聞いたこと、話したことも忘れるため、その都度職員が説明している。【ある】</t>
    <rPh sb="0" eb="1">
      <t>タ</t>
    </rPh>
    <rPh sb="6" eb="7">
      <t>キ</t>
    </rPh>
    <rPh sb="12" eb="13">
      <t>ハナ</t>
    </rPh>
    <rPh sb="18" eb="19">
      <t>ワス</t>
    </rPh>
    <rPh sb="26" eb="28">
      <t>ツド</t>
    </rPh>
    <rPh sb="28" eb="30">
      <t>ショクイン</t>
    </rPh>
    <rPh sb="31" eb="33">
      <t>セツメイ</t>
    </rPh>
    <phoneticPr fontId="1"/>
  </si>
  <si>
    <t>問題なく服用しており、飲み忘れもない。【介助されていない】</t>
    <rPh sb="0" eb="2">
      <t>モンダイ</t>
    </rPh>
    <rPh sb="4" eb="6">
      <t>フクヨウ</t>
    </rPh>
    <rPh sb="11" eb="12">
      <t>ノ</t>
    </rPh>
    <rPh sb="13" eb="14">
      <t>ワス</t>
    </rPh>
    <rPh sb="20" eb="22">
      <t>カイジョ</t>
    </rPh>
    <phoneticPr fontId="1"/>
  </si>
  <si>
    <t>職員が配膳時に準備し、内服の確認をしている。【一部介助】</t>
    <rPh sb="0" eb="2">
      <t>ショクイン</t>
    </rPh>
    <rPh sb="3" eb="5">
      <t>ハイゼン</t>
    </rPh>
    <rPh sb="5" eb="6">
      <t>ジ</t>
    </rPh>
    <rPh sb="7" eb="9">
      <t>ジュンビ</t>
    </rPh>
    <rPh sb="11" eb="13">
      <t>ナイフク</t>
    </rPh>
    <rPh sb="14" eb="16">
      <t>カクニン</t>
    </rPh>
    <rPh sb="23" eb="25">
      <t>イチブ</t>
    </rPh>
    <rPh sb="25" eb="27">
      <t>カイジョ</t>
    </rPh>
    <phoneticPr fontId="1"/>
  </si>
  <si>
    <t>職員が準備、口に入れて服用させ、飲み込みまで一連の行為について確認が必要。【全介助】</t>
    <rPh sb="0" eb="2">
      <t>ショクイン</t>
    </rPh>
    <rPh sb="3" eb="5">
      <t>ジュンビ</t>
    </rPh>
    <rPh sb="6" eb="7">
      <t>クチ</t>
    </rPh>
    <rPh sb="8" eb="9">
      <t>イ</t>
    </rPh>
    <rPh sb="11" eb="13">
      <t>フクヨウ</t>
    </rPh>
    <rPh sb="16" eb="17">
      <t>ノ</t>
    </rPh>
    <rPh sb="18" eb="19">
      <t>コ</t>
    </rPh>
    <rPh sb="22" eb="24">
      <t>イチレン</t>
    </rPh>
    <rPh sb="25" eb="27">
      <t>コウイ</t>
    </rPh>
    <rPh sb="31" eb="33">
      <t>カクニン</t>
    </rPh>
    <rPh sb="34" eb="36">
      <t>ヒツヨウ</t>
    </rPh>
    <rPh sb="38" eb="39">
      <t>ゼン</t>
    </rPh>
    <rPh sb="39" eb="41">
      <t>カイジョ</t>
    </rPh>
    <phoneticPr fontId="1"/>
  </si>
  <si>
    <t>自分で管理している【介助されていない】</t>
    <rPh sb="0" eb="2">
      <t>ジブン</t>
    </rPh>
    <rPh sb="3" eb="5">
      <t>カンリ</t>
    </rPh>
    <rPh sb="10" eb="12">
      <t>カイジョ</t>
    </rPh>
    <phoneticPr fontId="1"/>
  </si>
  <si>
    <t>基本は施設で管理しており、小遣い程度を自身が管理している。【一部介助】</t>
    <rPh sb="0" eb="2">
      <t>キホン</t>
    </rPh>
    <rPh sb="3" eb="5">
      <t>シセツ</t>
    </rPh>
    <rPh sb="6" eb="8">
      <t>カンリ</t>
    </rPh>
    <rPh sb="13" eb="15">
      <t>コヅカ</t>
    </rPh>
    <rPh sb="16" eb="18">
      <t>テイド</t>
    </rPh>
    <rPh sb="19" eb="21">
      <t>ジシン</t>
    </rPh>
    <rPh sb="22" eb="24">
      <t>カンリ</t>
    </rPh>
    <rPh sb="30" eb="32">
      <t>イチブ</t>
    </rPh>
    <rPh sb="32" eb="34">
      <t>カイジョ</t>
    </rPh>
    <phoneticPr fontId="1"/>
  </si>
  <si>
    <t>家族が管理している。【全介助】</t>
    <rPh sb="0" eb="2">
      <t>カゾク</t>
    </rPh>
    <rPh sb="3" eb="5">
      <t>カンリ</t>
    </rPh>
    <rPh sb="11" eb="12">
      <t>ゼン</t>
    </rPh>
    <rPh sb="12" eb="14">
      <t>カイジョ</t>
    </rPh>
    <phoneticPr fontId="1"/>
  </si>
  <si>
    <t>全て自身で判断している。【できる】</t>
    <rPh sb="0" eb="1">
      <t>スベ</t>
    </rPh>
    <rPh sb="2" eb="4">
      <t>ジシン</t>
    </rPh>
    <rPh sb="5" eb="7">
      <t>ハンダン</t>
    </rPh>
    <phoneticPr fontId="1"/>
  </si>
  <si>
    <t>慣れ親しんだことは自分で判断するが、重要な決定は家族の助言や支援が必要。【特別な場合以外可】</t>
    <rPh sb="0" eb="1">
      <t>ナ</t>
    </rPh>
    <rPh sb="2" eb="3">
      <t>シタ</t>
    </rPh>
    <rPh sb="9" eb="11">
      <t>ジブン</t>
    </rPh>
    <rPh sb="12" eb="14">
      <t>ハンダン</t>
    </rPh>
    <rPh sb="18" eb="20">
      <t>ジュウヨウ</t>
    </rPh>
    <rPh sb="21" eb="23">
      <t>ケッテイ</t>
    </rPh>
    <rPh sb="24" eb="26">
      <t>カゾク</t>
    </rPh>
    <rPh sb="27" eb="29">
      <t>ジョゲン</t>
    </rPh>
    <rPh sb="30" eb="32">
      <t>シエン</t>
    </rPh>
    <rPh sb="33" eb="35">
      <t>ヒツヨウ</t>
    </rPh>
    <rPh sb="37" eb="39">
      <t>トクベツ</t>
    </rPh>
    <rPh sb="40" eb="42">
      <t>バアイ</t>
    </rPh>
    <rPh sb="42" eb="44">
      <t>イガイ</t>
    </rPh>
    <rPh sb="44" eb="45">
      <t>カ</t>
    </rPh>
    <phoneticPr fontId="1"/>
  </si>
  <si>
    <t>認知症を患っているため、自身ではできず、家族の確認が必要。【できない】</t>
    <rPh sb="0" eb="3">
      <t>ニンチショウ</t>
    </rPh>
    <rPh sb="4" eb="5">
      <t>ワズラ</t>
    </rPh>
    <rPh sb="12" eb="14">
      <t>ジシン</t>
    </rPh>
    <rPh sb="20" eb="22">
      <t>カゾク</t>
    </rPh>
    <rPh sb="23" eb="25">
      <t>カクニン</t>
    </rPh>
    <rPh sb="26" eb="28">
      <t>ヒツヨウ</t>
    </rPh>
    <phoneticPr fontId="1"/>
  </si>
  <si>
    <t>各関節に可動域制限はない。【ない】</t>
    <rPh sb="0" eb="3">
      <t>カクカンセツ</t>
    </rPh>
    <rPh sb="4" eb="7">
      <t>カドウイキ</t>
    </rPh>
    <rPh sb="7" eb="9">
      <t>セイゲン</t>
    </rPh>
    <phoneticPr fontId="1"/>
  </si>
  <si>
    <t>両下肢は膝の痛みのため僅かしか挙上できない。【左下肢・右下肢】</t>
    <rPh sb="0" eb="3">
      <t>リョウカシ</t>
    </rPh>
    <rPh sb="4" eb="5">
      <t>ヒザ</t>
    </rPh>
    <rPh sb="6" eb="7">
      <t>イタ</t>
    </rPh>
    <rPh sb="11" eb="12">
      <t>ワズ</t>
    </rPh>
    <rPh sb="15" eb="17">
      <t>キョジョウ</t>
    </rPh>
    <rPh sb="23" eb="24">
      <t>ヒダリ</t>
    </rPh>
    <rPh sb="24" eb="26">
      <t>カシ</t>
    </rPh>
    <rPh sb="27" eb="28">
      <t>ミギ</t>
    </rPh>
    <rPh sb="28" eb="30">
      <t>カシ</t>
    </rPh>
    <phoneticPr fontId="1"/>
  </si>
  <si>
    <t>（4）寝たきりのため自力では困難のため、職員が体を支えながら行っている。【できない】</t>
    <rPh sb="3" eb="4">
      <t>ネ</t>
    </rPh>
    <rPh sb="10" eb="12">
      <t>ジリキ</t>
    </rPh>
    <rPh sb="14" eb="16">
      <t>コンナン</t>
    </rPh>
    <rPh sb="20" eb="22">
      <t>ショクイン</t>
    </rPh>
    <rPh sb="23" eb="24">
      <t>カラダ</t>
    </rPh>
    <rPh sb="25" eb="26">
      <t>ササ</t>
    </rPh>
    <rPh sb="30" eb="31">
      <t>オコナ</t>
    </rPh>
    <phoneticPr fontId="1"/>
  </si>
  <si>
    <t>自力では困難なため、職員が体を抱えて状態を起こしている。【できない】</t>
    <rPh sb="0" eb="2">
      <t>ジリキ</t>
    </rPh>
    <rPh sb="4" eb="6">
      <t>コンナン</t>
    </rPh>
    <rPh sb="10" eb="12">
      <t>ショクイン</t>
    </rPh>
    <rPh sb="13" eb="14">
      <t>カラダ</t>
    </rPh>
    <rPh sb="15" eb="16">
      <t>カカ</t>
    </rPh>
    <rPh sb="18" eb="20">
      <t>ジョウタイ</t>
    </rPh>
    <rPh sb="21" eb="22">
      <t>オ</t>
    </rPh>
    <phoneticPr fontId="1"/>
  </si>
  <si>
    <t>座面に手をつきながら１０分間の座位保持は可能。【自分の手で支えればできる】</t>
    <rPh sb="0" eb="2">
      <t>ザメン</t>
    </rPh>
    <rPh sb="3" eb="4">
      <t>テ</t>
    </rPh>
    <rPh sb="12" eb="14">
      <t>フンカン</t>
    </rPh>
    <rPh sb="15" eb="17">
      <t>ザイ</t>
    </rPh>
    <rPh sb="17" eb="19">
      <t>ホジ</t>
    </rPh>
    <rPh sb="20" eb="22">
      <t>カノウ</t>
    </rPh>
    <rPh sb="24" eb="26">
      <t>ジブン</t>
    </rPh>
    <rPh sb="27" eb="28">
      <t>テ</t>
    </rPh>
    <rPh sb="29" eb="30">
      <t>ササ</t>
    </rPh>
    <phoneticPr fontId="1"/>
  </si>
  <si>
    <t>体幹を保持できず、１０分間の座位保持は背もたれが必要。【支えてもらえればできる】</t>
    <rPh sb="0" eb="2">
      <t>タイカン</t>
    </rPh>
    <rPh sb="3" eb="5">
      <t>ホジ</t>
    </rPh>
    <rPh sb="11" eb="13">
      <t>フンカン</t>
    </rPh>
    <rPh sb="14" eb="16">
      <t>ザイ</t>
    </rPh>
    <rPh sb="16" eb="18">
      <t>ホジ</t>
    </rPh>
    <rPh sb="19" eb="20">
      <t>セ</t>
    </rPh>
    <rPh sb="24" eb="26">
      <t>ヒツヨウ</t>
    </rPh>
    <rPh sb="28" eb="29">
      <t>ササ</t>
    </rPh>
    <phoneticPr fontId="1"/>
  </si>
  <si>
    <t>常時臥床しており、寝たきりである。【できない】</t>
    <rPh sb="0" eb="2">
      <t>ジョウジ</t>
    </rPh>
    <rPh sb="2" eb="4">
      <t>ガショウ</t>
    </rPh>
    <rPh sb="9" eb="10">
      <t>ネ</t>
    </rPh>
    <phoneticPr fontId="1"/>
  </si>
  <si>
    <t>布団につかまることで寝返りができる。【つかまらないでできる】</t>
    <rPh sb="0" eb="2">
      <t>フトン</t>
    </rPh>
    <rPh sb="10" eb="12">
      <t>ネガエ</t>
    </rPh>
    <phoneticPr fontId="1"/>
  </si>
  <si>
    <t>筋力低下のため、立位保持が不可能。【できない】</t>
    <rPh sb="0" eb="2">
      <t>キンリョク</t>
    </rPh>
    <rPh sb="2" eb="4">
      <t>テイカ</t>
    </rPh>
    <rPh sb="8" eb="10">
      <t>リツイ</t>
    </rPh>
    <rPh sb="10" eb="12">
      <t>ホジ</t>
    </rPh>
    <rPh sb="13" eb="16">
      <t>フカノウ</t>
    </rPh>
    <phoneticPr fontId="1"/>
  </si>
  <si>
    <t>介護者が手で支えなければ片足保持ができない。【できない】</t>
    <rPh sb="0" eb="3">
      <t>カイゴシャ</t>
    </rPh>
    <rPh sb="4" eb="5">
      <t>テ</t>
    </rPh>
    <rPh sb="6" eb="7">
      <t>ササ</t>
    </rPh>
    <rPh sb="12" eb="14">
      <t>カタアシ</t>
    </rPh>
    <rPh sb="14" eb="16">
      <t>ホジ</t>
    </rPh>
    <phoneticPr fontId="1"/>
  </si>
  <si>
    <t>施設で入浴。手に力が入らずうまく洗えないため、職員がすべて洗身の介助を行う。【全介助】</t>
    <rPh sb="0" eb="2">
      <t>シセツ</t>
    </rPh>
    <rPh sb="3" eb="5">
      <t>ニュウヨク</t>
    </rPh>
    <rPh sb="6" eb="7">
      <t>テ</t>
    </rPh>
    <rPh sb="8" eb="9">
      <t>チカラ</t>
    </rPh>
    <rPh sb="10" eb="11">
      <t>ハイ</t>
    </rPh>
    <rPh sb="16" eb="17">
      <t>アラ</t>
    </rPh>
    <rPh sb="23" eb="25">
      <t>ショクイン</t>
    </rPh>
    <rPh sb="29" eb="30">
      <t>セン</t>
    </rPh>
    <rPh sb="30" eb="31">
      <t>シン</t>
    </rPh>
    <rPh sb="32" eb="34">
      <t>カイジョ</t>
    </rPh>
    <rPh sb="35" eb="36">
      <t>オコナ</t>
    </rPh>
    <rPh sb="39" eb="40">
      <t>ゼン</t>
    </rPh>
    <rPh sb="40" eb="42">
      <t>カイジョ</t>
    </rPh>
    <phoneticPr fontId="1"/>
  </si>
  <si>
    <t>握力低下のため、手足ともに爪が職員が切っている。【全介助】</t>
    <rPh sb="0" eb="2">
      <t>アクリョク</t>
    </rPh>
    <rPh sb="2" eb="4">
      <t>テイカ</t>
    </rPh>
    <rPh sb="8" eb="10">
      <t>テアシ</t>
    </rPh>
    <rPh sb="13" eb="14">
      <t>ツメ</t>
    </rPh>
    <rPh sb="15" eb="17">
      <t>ショクイン</t>
    </rPh>
    <rPh sb="18" eb="19">
      <t>キ</t>
    </rPh>
    <rPh sb="25" eb="26">
      <t>ゼン</t>
    </rPh>
    <rPh sb="26" eb="28">
      <t>カイジョ</t>
    </rPh>
    <phoneticPr fontId="1"/>
  </si>
  <si>
    <t>時計などの数字は見えないが、約１m離れた視力確認表は見える。【１mで見える】</t>
    <rPh sb="0" eb="2">
      <t>トケイ</t>
    </rPh>
    <rPh sb="5" eb="7">
      <t>スウジ</t>
    </rPh>
    <rPh sb="8" eb="9">
      <t>ミ</t>
    </rPh>
    <rPh sb="14" eb="15">
      <t>ヤク</t>
    </rPh>
    <rPh sb="17" eb="18">
      <t>ハナ</t>
    </rPh>
    <rPh sb="20" eb="22">
      <t>シリョク</t>
    </rPh>
    <rPh sb="22" eb="24">
      <t>カクニン</t>
    </rPh>
    <rPh sb="24" eb="25">
      <t>ヒョウ</t>
    </rPh>
    <rPh sb="26" eb="27">
      <t>ミ</t>
    </rPh>
    <rPh sb="34" eb="35">
      <t>ミ</t>
    </rPh>
    <phoneticPr fontId="1"/>
  </si>
  <si>
    <t>（2）職員が体を支え車いすに移譲、車いすの操作もすべて介助。【全介助】</t>
    <rPh sb="3" eb="5">
      <t>ショクイン</t>
    </rPh>
    <rPh sb="6" eb="7">
      <t>カラダ</t>
    </rPh>
    <rPh sb="8" eb="9">
      <t>ササ</t>
    </rPh>
    <rPh sb="10" eb="11">
      <t>クルマ</t>
    </rPh>
    <rPh sb="14" eb="16">
      <t>イジョウ</t>
    </rPh>
    <rPh sb="17" eb="18">
      <t>クルマ</t>
    </rPh>
    <rPh sb="21" eb="23">
      <t>ソウサ</t>
    </rPh>
    <rPh sb="27" eb="29">
      <t>カイジョ</t>
    </rPh>
    <rPh sb="31" eb="32">
      <t>ゼン</t>
    </rPh>
    <rPh sb="32" eb="34">
      <t>カイジョ</t>
    </rPh>
    <phoneticPr fontId="1"/>
  </si>
  <si>
    <t>（2）車いすで移動している。移乗や操作は自分で行っている。【介助されていない】</t>
    <rPh sb="3" eb="4">
      <t>クルマ</t>
    </rPh>
    <rPh sb="7" eb="9">
      <t>イドウ</t>
    </rPh>
    <rPh sb="14" eb="16">
      <t>イジョウ</t>
    </rPh>
    <rPh sb="17" eb="19">
      <t>ソウサ</t>
    </rPh>
    <rPh sb="20" eb="22">
      <t>ジブン</t>
    </rPh>
    <rPh sb="23" eb="24">
      <t>オコナ</t>
    </rPh>
    <rPh sb="30" eb="32">
      <t>カイジョ</t>
    </rPh>
    <phoneticPr fontId="1"/>
  </si>
  <si>
    <t>（4）むせもなく、自力で摂取でき飲み込めている。【できる。介助されていない】</t>
    <rPh sb="9" eb="11">
      <t>ジリキ</t>
    </rPh>
    <rPh sb="12" eb="14">
      <t>セッシュ</t>
    </rPh>
    <rPh sb="16" eb="17">
      <t>ノ</t>
    </rPh>
    <rPh sb="18" eb="19">
      <t>コ</t>
    </rPh>
    <rPh sb="29" eb="31">
      <t>カイジョ</t>
    </rPh>
    <phoneticPr fontId="1"/>
  </si>
  <si>
    <t>2.中心静脈栄養</t>
    <rPh sb="2" eb="4">
      <t>チュウシン</t>
    </rPh>
    <rPh sb="4" eb="6">
      <t>ジョウミャク</t>
    </rPh>
    <rPh sb="6" eb="8">
      <t>エイヨウ</t>
    </rPh>
    <phoneticPr fontId="1"/>
  </si>
  <si>
    <t>背部は自身で十分に洗うことができないため、職員が行っている【一部介助】</t>
    <rPh sb="0" eb="2">
      <t>ハイブ</t>
    </rPh>
    <rPh sb="3" eb="5">
      <t>ジシン</t>
    </rPh>
    <rPh sb="6" eb="8">
      <t>ジュウブン</t>
    </rPh>
    <rPh sb="9" eb="10">
      <t>アラ</t>
    </rPh>
    <rPh sb="21" eb="23">
      <t>ショクイン</t>
    </rPh>
    <rPh sb="24" eb="25">
      <t>オコナ</t>
    </rPh>
    <rPh sb="30" eb="32">
      <t>イチブ</t>
    </rPh>
    <rPh sb="32" eb="34">
      <t>カイジョ</t>
    </rPh>
    <phoneticPr fontId="1"/>
  </si>
  <si>
    <t>←　「0000123456」　の場合　「123456」のみ入力でOK</t>
    <rPh sb="16" eb="18">
      <t>バアイ</t>
    </rPh>
    <rPh sb="29" eb="31">
      <t>ニュウリョク</t>
    </rPh>
    <phoneticPr fontId="1"/>
  </si>
  <si>
    <r>
      <t>　5月17日と入力したい場合は「</t>
    </r>
    <r>
      <rPr>
        <b/>
        <sz val="11"/>
        <color rgb="FFFF0000"/>
        <rFont val="ＭＳ Ｐゴシック"/>
        <family val="3"/>
        <charset val="128"/>
      </rPr>
      <t>5/17</t>
    </r>
    <r>
      <rPr>
        <sz val="11"/>
        <rFont val="ＭＳ Ｐゴシック"/>
        <family val="3"/>
        <charset val="128"/>
      </rPr>
      <t>」と入力してください。</t>
    </r>
    <rPh sb="2" eb="3">
      <t>ガツ</t>
    </rPh>
    <rPh sb="5" eb="6">
      <t>ニチ</t>
    </rPh>
    <rPh sb="7" eb="9">
      <t>ニュウリョク</t>
    </rPh>
    <rPh sb="12" eb="14">
      <t>バアイ</t>
    </rPh>
    <rPh sb="22" eb="2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</si>
</sst>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6" x14ac:knownFonts="1">
    <font>
      <sz val="11"/>
      <name val="ＭＳ Ｐゴシック"/>
      <family val="3"/>
      <charset val="128"/>
    </font>
    <font>
      <sz val="6"/>
      <name val="ＭＳ Ｐゴシック"/>
      <family val="3"/>
      <charset val="128"/>
    </font>
    <font>
      <sz val="8"/>
      <name val="ＭＳ Ｐゴシック"/>
      <family val="3"/>
      <charset val="128"/>
    </font>
    <font>
      <sz val="18"/>
      <name val="ＭＳ ゴシック"/>
      <family val="3"/>
      <charset val="128"/>
    </font>
    <font>
      <sz val="8"/>
      <name val="ＭＳ Ｐ明朝"/>
      <family val="1"/>
      <charset val="128"/>
    </font>
    <font>
      <sz val="20"/>
      <name val="OCRB"/>
      <family val="3"/>
    </font>
    <font>
      <sz val="12"/>
      <name val="ＭＳ Ｐゴシック"/>
      <family val="3"/>
      <charset val="128"/>
    </font>
    <font>
      <sz val="7"/>
      <name val="ＭＳ Ｐ明朝"/>
      <family val="1"/>
      <charset val="128"/>
    </font>
    <font>
      <sz val="10"/>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8"/>
      <name val="ＭＳ ゴシック"/>
      <family val="3"/>
      <charset val="128"/>
    </font>
    <font>
      <b/>
      <sz val="10"/>
      <name val="ＭＳ ゴシック"/>
      <family val="3"/>
      <charset val="128"/>
    </font>
    <font>
      <sz val="20"/>
      <name val="ＭＳ ゴシック"/>
      <family val="3"/>
      <charset val="128"/>
    </font>
    <font>
      <b/>
      <sz val="9"/>
      <name val="ＭＳ ゴシック"/>
      <family val="3"/>
      <charset val="128"/>
    </font>
    <font>
      <b/>
      <sz val="10"/>
      <name val="ＭＳ 明朝"/>
      <family val="1"/>
      <charset val="128"/>
    </font>
    <font>
      <sz val="11"/>
      <name val="ＭＳ Ｐ明朝"/>
      <family val="1"/>
      <charset val="128"/>
    </font>
    <font>
      <b/>
      <sz val="11"/>
      <name val="ＭＳ Ｐゴシック"/>
      <family val="3"/>
      <charset val="128"/>
    </font>
    <font>
      <b/>
      <sz val="11"/>
      <name val="ＭＳ ゴシック"/>
      <family val="3"/>
      <charset val="128"/>
    </font>
    <font>
      <b/>
      <sz val="8"/>
      <name val="ＭＳ ゴシック"/>
      <family val="3"/>
      <charset val="128"/>
    </font>
    <font>
      <sz val="10"/>
      <color theme="1"/>
      <name val="ＭＳ Ｐゴシック"/>
      <family val="3"/>
      <charset val="128"/>
      <scheme val="major"/>
    </font>
    <font>
      <sz val="11"/>
      <color theme="3" tint="0.39997558519241921"/>
      <name val="ＭＳ ゴシック"/>
      <family val="3"/>
      <charset val="128"/>
    </font>
    <font>
      <sz val="9"/>
      <color rgb="FF000000"/>
      <name val="MS UI Gothic"/>
      <family val="3"/>
      <charset val="128"/>
    </font>
    <font>
      <b/>
      <sz val="11"/>
      <color theme="0"/>
      <name val="ＭＳ Ｐゴシック"/>
      <family val="3"/>
      <charset val="128"/>
    </font>
    <font>
      <sz val="11"/>
      <color rgb="FF0000CC"/>
      <name val="ＭＳ ゴシック"/>
      <family val="3"/>
      <charset val="128"/>
    </font>
    <font>
      <sz val="11"/>
      <color rgb="FF0000CC"/>
      <name val="ＭＳ 明朝"/>
      <family val="1"/>
      <charset val="128"/>
    </font>
    <font>
      <sz val="10"/>
      <color theme="0"/>
      <name val="ＭＳ ゴシック"/>
      <family val="3"/>
      <charset val="128"/>
    </font>
    <font>
      <sz val="11"/>
      <color theme="0"/>
      <name val="ＭＳ Ｐゴシック"/>
      <family val="3"/>
      <charset val="128"/>
    </font>
    <font>
      <sz val="18"/>
      <name val="HGS創英角ﾎﾟｯﾌﾟ体"/>
      <family val="3"/>
      <charset val="128"/>
    </font>
    <font>
      <b/>
      <sz val="11"/>
      <color rgb="FFFF0000"/>
      <name val="ＭＳ Ｐゴシック"/>
      <family val="3"/>
      <charset val="128"/>
    </font>
    <font>
      <sz val="11"/>
      <color rgb="FFFF0000"/>
      <name val="ＭＳ Ｐゴシック"/>
      <family val="3"/>
      <charset val="128"/>
    </font>
    <font>
      <sz val="10"/>
      <color rgb="FF0000CC"/>
      <name val="ＭＳ 明朝"/>
      <family val="1"/>
      <charset val="128"/>
    </font>
    <font>
      <sz val="20"/>
      <name val="ＭＳ Ｐ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CCCC"/>
        <bgColor indexed="64"/>
      </patternFill>
    </fill>
  </fills>
  <borders count="52">
    <border>
      <left/>
      <right/>
      <top/>
      <bottom/>
      <diagonal/>
    </border>
    <border>
      <left style="thin">
        <color indexed="64"/>
      </left>
      <right/>
      <top/>
      <bottom/>
      <diagonal/>
    </border>
    <border>
      <left/>
      <right/>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right/>
      <top style="thin">
        <color auto="1"/>
      </top>
      <bottom style="thin">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auto="1"/>
      </bottom>
      <diagonal/>
    </border>
    <border>
      <left style="hair">
        <color indexed="64"/>
      </left>
      <right/>
      <top style="thin">
        <color indexed="64"/>
      </top>
      <bottom style="thin">
        <color indexed="64"/>
      </bottom>
      <diagonal/>
    </border>
    <border>
      <left/>
      <right style="hair">
        <color indexed="64"/>
      </right>
      <top style="thin">
        <color auto="1"/>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468">
    <xf numFmtId="0" fontId="0" fillId="0" borderId="0" xfId="0"/>
    <xf numFmtId="0" fontId="0" fillId="0" borderId="0" xfId="0" applyBorder="1" applyAlignment="1" applyProtection="1">
      <alignment horizontal="right" vertical="center"/>
    </xf>
    <xf numFmtId="0" fontId="0" fillId="0" borderId="0" xfId="0" applyAlignment="1" applyProtection="1">
      <alignment vertical="center"/>
    </xf>
    <xf numFmtId="20" fontId="0" fillId="0" borderId="0" xfId="0" applyNumberFormat="1" applyBorder="1" applyAlignment="1" applyProtection="1">
      <alignment vertical="center" shrinkToFit="1"/>
    </xf>
    <xf numFmtId="20" fontId="0" fillId="0" borderId="0" xfId="0" applyNumberFormat="1" applyBorder="1" applyAlignment="1" applyProtection="1">
      <alignment vertical="center"/>
    </xf>
    <xf numFmtId="0" fontId="0" fillId="0" borderId="0" xfId="0" applyBorder="1" applyAlignment="1" applyProtection="1">
      <alignment vertical="center" wrapText="1"/>
    </xf>
    <xf numFmtId="49" fontId="0" fillId="0" borderId="0" xfId="0" applyNumberFormat="1" applyAlignment="1" applyProtection="1">
      <alignment vertical="center"/>
    </xf>
    <xf numFmtId="0" fontId="0" fillId="0" borderId="0" xfId="0" applyNumberFormat="1" applyAlignment="1" applyProtection="1">
      <alignment vertical="center"/>
    </xf>
    <xf numFmtId="0" fontId="0" fillId="0" borderId="0" xfId="0" applyFont="1" applyAlignment="1" applyProtection="1">
      <alignment horizontal="center"/>
    </xf>
    <xf numFmtId="0" fontId="0" fillId="0" borderId="0" xfId="0" applyFont="1" applyProtection="1"/>
    <xf numFmtId="0" fontId="4" fillId="0" borderId="0" xfId="0" applyFont="1" applyFill="1" applyBorder="1" applyAlignment="1" applyProtection="1"/>
    <xf numFmtId="0" fontId="7" fillId="0" borderId="0" xfId="0" applyFont="1" applyBorder="1" applyAlignment="1" applyProtection="1">
      <alignment horizontal="left" vertical="center"/>
    </xf>
    <xf numFmtId="0" fontId="0" fillId="0" borderId="0" xfId="0" applyFont="1" applyFill="1" applyBorder="1" applyProtection="1"/>
    <xf numFmtId="0" fontId="7" fillId="0" borderId="0" xfId="0" applyFont="1" applyFill="1" applyBorder="1" applyAlignment="1" applyProtection="1"/>
    <xf numFmtId="0" fontId="7" fillId="0" borderId="2" xfId="0" applyFont="1" applyBorder="1" applyAlignment="1" applyProtection="1">
      <alignment vertical="center"/>
    </xf>
    <xf numFmtId="0" fontId="4" fillId="0" borderId="0" xfId="0" applyFont="1" applyFill="1" applyBorder="1" applyAlignment="1" applyProtection="1">
      <alignment vertical="center"/>
    </xf>
    <xf numFmtId="0" fontId="0" fillId="0" borderId="1" xfId="0" applyFont="1" applyBorder="1" applyProtection="1"/>
    <xf numFmtId="0" fontId="5" fillId="0" borderId="0" xfId="0" applyNumberFormat="1" applyFont="1" applyFill="1" applyBorder="1" applyAlignment="1" applyProtection="1">
      <alignment vertical="center"/>
    </xf>
    <xf numFmtId="49" fontId="3" fillId="0" borderId="1" xfId="0" applyNumberFormat="1" applyFont="1" applyBorder="1" applyAlignment="1" applyProtection="1"/>
    <xf numFmtId="49" fontId="3" fillId="0" borderId="0" xfId="0" applyNumberFormat="1" applyFont="1" applyBorder="1" applyAlignment="1" applyProtection="1"/>
    <xf numFmtId="0" fontId="5" fillId="0" borderId="0" xfId="0" applyNumberFormat="1" applyFont="1" applyFill="1" applyBorder="1" applyAlignment="1" applyProtection="1">
      <alignment horizontal="center" vertical="center"/>
    </xf>
    <xf numFmtId="0" fontId="5" fillId="0" borderId="0" xfId="0" applyNumberFormat="1" applyFont="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0" fillId="0" borderId="0" xfId="0" applyFont="1" applyBorder="1" applyProtection="1"/>
    <xf numFmtId="49" fontId="0" fillId="0" borderId="0" xfId="0" applyNumberFormat="1" applyFont="1" applyFill="1" applyBorder="1" applyAlignment="1" applyProtection="1">
      <alignment vertical="center"/>
    </xf>
    <xf numFmtId="0" fontId="2" fillId="0" borderId="0" xfId="0" applyFont="1" applyBorder="1" applyAlignment="1" applyProtection="1">
      <alignment vertical="center"/>
    </xf>
    <xf numFmtId="0" fontId="0" fillId="0" borderId="0" xfId="0" applyFont="1" applyBorder="1" applyAlignment="1" applyProtection="1">
      <alignment horizontal="center"/>
    </xf>
    <xf numFmtId="0" fontId="10" fillId="0" borderId="0" xfId="0" applyFont="1" applyAlignment="1" applyProtection="1">
      <alignment horizontal="center"/>
    </xf>
    <xf numFmtId="0" fontId="11" fillId="0" borderId="0" xfId="0" applyFont="1" applyBorder="1" applyAlignment="1" applyProtection="1"/>
    <xf numFmtId="0" fontId="10" fillId="0" borderId="0" xfId="0" applyFont="1" applyBorder="1" applyAlignment="1" applyProtection="1"/>
    <xf numFmtId="0" fontId="10" fillId="0" borderId="0" xfId="0" applyFont="1" applyProtection="1"/>
    <xf numFmtId="0" fontId="11" fillId="0" borderId="0" xfId="0" applyFont="1" applyBorder="1" applyAlignment="1" applyProtection="1">
      <alignment horizontal="left"/>
    </xf>
    <xf numFmtId="0" fontId="11" fillId="0" borderId="0" xfId="0" applyFont="1" applyBorder="1" applyAlignment="1" applyProtection="1">
      <alignment vertical="center"/>
    </xf>
    <xf numFmtId="0" fontId="10" fillId="0" borderId="0" xfId="0" applyNumberFormat="1" applyFont="1" applyAlignment="1" applyProtection="1">
      <alignment horizontal="center"/>
    </xf>
    <xf numFmtId="0" fontId="11" fillId="0" borderId="4" xfId="0" applyFont="1" applyBorder="1" applyAlignment="1" applyProtection="1"/>
    <xf numFmtId="0" fontId="8" fillId="0" borderId="5" xfId="0" applyNumberFormat="1" applyFont="1" applyBorder="1" applyAlignment="1" applyProtection="1">
      <alignment vertical="center" shrinkToFit="1"/>
    </xf>
    <xf numFmtId="0" fontId="8" fillId="0" borderId="1" xfId="0" applyNumberFormat="1" applyFont="1" applyBorder="1" applyAlignment="1" applyProtection="1">
      <alignment vertical="center" shrinkToFit="1"/>
    </xf>
    <xf numFmtId="0" fontId="11" fillId="0" borderId="1" xfId="0" applyFont="1" applyBorder="1" applyAlignment="1" applyProtection="1"/>
    <xf numFmtId="0" fontId="8" fillId="0" borderId="6" xfId="0" applyNumberFormat="1" applyFont="1" applyBorder="1" applyAlignment="1" applyProtection="1">
      <alignment vertical="center" shrinkToFit="1"/>
    </xf>
    <xf numFmtId="0" fontId="11" fillId="0" borderId="7" xfId="0" applyFont="1" applyBorder="1" applyAlignment="1" applyProtection="1"/>
    <xf numFmtId="0" fontId="8" fillId="0" borderId="8" xfId="0" applyNumberFormat="1" applyFont="1" applyBorder="1" applyAlignment="1" applyProtection="1">
      <alignment vertical="center" shrinkToFit="1"/>
    </xf>
    <xf numFmtId="49" fontId="14" fillId="0" borderId="0" xfId="0" applyNumberFormat="1" applyFont="1" applyAlignment="1" applyProtection="1">
      <alignment horizontal="center"/>
    </xf>
    <xf numFmtId="49" fontId="9" fillId="0" borderId="0" xfId="0" applyNumberFormat="1" applyFont="1" applyBorder="1" applyAlignment="1" applyProtection="1">
      <alignment horizontal="center"/>
    </xf>
    <xf numFmtId="49" fontId="0" fillId="0" borderId="0" xfId="0" applyNumberFormat="1" applyFont="1" applyBorder="1" applyAlignment="1" applyProtection="1"/>
    <xf numFmtId="49" fontId="14" fillId="0" borderId="0" xfId="0" applyNumberFormat="1" applyFont="1" applyProtection="1"/>
    <xf numFmtId="176" fontId="0" fillId="0" borderId="0" xfId="0" applyNumberFormat="1" applyFont="1" applyAlignment="1" applyProtection="1">
      <alignment horizontal="right" vertical="center"/>
    </xf>
    <xf numFmtId="176" fontId="0" fillId="0" borderId="0" xfId="0" applyNumberFormat="1" applyFont="1" applyAlignment="1" applyProtection="1">
      <alignment horizontal="center" vertical="center"/>
    </xf>
    <xf numFmtId="0" fontId="17" fillId="0" borderId="0" xfId="0" applyFont="1" applyBorder="1" applyAlignment="1" applyProtection="1">
      <alignment horizontal="left" vertical="center"/>
    </xf>
    <xf numFmtId="0" fontId="0" fillId="0" borderId="0" xfId="0" applyBorder="1" applyAlignment="1" applyProtection="1">
      <alignment horizontal="left" vertical="center"/>
    </xf>
    <xf numFmtId="0" fontId="13" fillId="0" borderId="0" xfId="0" applyFont="1" applyBorder="1" applyAlignment="1" applyProtection="1">
      <alignment vertical="center" wrapText="1"/>
    </xf>
    <xf numFmtId="0" fontId="13" fillId="0" borderId="0" xfId="0" applyFont="1" applyBorder="1" applyAlignment="1" applyProtection="1">
      <alignment horizontal="center" vertical="center" wrapText="1"/>
    </xf>
    <xf numFmtId="0" fontId="2" fillId="0" borderId="0" xfId="0" applyFont="1" applyBorder="1" applyAlignment="1" applyProtection="1">
      <alignment horizontal="left" wrapText="1"/>
    </xf>
    <xf numFmtId="0" fontId="0" fillId="0" borderId="0" xfId="0" applyNumberFormat="1" applyFont="1" applyAlignment="1" applyProtection="1">
      <alignment horizontal="center" vertical="center"/>
    </xf>
    <xf numFmtId="0" fontId="0" fillId="0" borderId="0" xfId="0" applyNumberFormat="1" applyFont="1" applyAlignment="1" applyProtection="1">
      <alignment vertical="center"/>
    </xf>
    <xf numFmtId="0" fontId="17" fillId="0" borderId="0" xfId="0" applyNumberFormat="1" applyFont="1" applyBorder="1" applyAlignment="1" applyProtection="1">
      <alignment horizontal="left" vertical="center"/>
    </xf>
    <xf numFmtId="0" fontId="0" fillId="0" borderId="0" xfId="0" applyNumberFormat="1" applyFont="1" applyBorder="1" applyAlignment="1" applyProtection="1">
      <alignment horizontal="right" vertical="center"/>
    </xf>
    <xf numFmtId="0" fontId="0" fillId="0" borderId="0" xfId="0" applyNumberFormat="1" applyFont="1" applyBorder="1" applyAlignment="1" applyProtection="1">
      <alignment horizontal="left" vertical="center"/>
    </xf>
    <xf numFmtId="0" fontId="0" fillId="0" borderId="0" xfId="0" applyNumberFormat="1" applyFont="1" applyBorder="1" applyAlignment="1" applyProtection="1">
      <alignment horizontal="distributed" vertical="center"/>
    </xf>
    <xf numFmtId="0" fontId="13" fillId="0" borderId="0" xfId="0" applyNumberFormat="1" applyFont="1" applyBorder="1" applyAlignment="1" applyProtection="1">
      <alignment vertical="center" wrapText="1"/>
    </xf>
    <xf numFmtId="0" fontId="13" fillId="0" borderId="0" xfId="0" applyNumberFormat="1" applyFont="1" applyBorder="1" applyAlignment="1" applyProtection="1">
      <alignment horizontal="center" vertical="center" wrapText="1"/>
    </xf>
    <xf numFmtId="0" fontId="13" fillId="0" borderId="0" xfId="0" applyNumberFormat="1" applyFont="1" applyBorder="1" applyAlignment="1" applyProtection="1">
      <alignment horizontal="left" vertical="center" wrapText="1"/>
    </xf>
    <xf numFmtId="0" fontId="2" fillId="0" borderId="0" xfId="0" applyNumberFormat="1" applyFont="1" applyBorder="1" applyAlignment="1" applyProtection="1">
      <alignment horizontal="left" wrapText="1"/>
    </xf>
    <xf numFmtId="0" fontId="1" fillId="0" borderId="0" xfId="0" applyNumberFormat="1" applyFont="1" applyBorder="1" applyAlignment="1" applyProtection="1">
      <alignment vertical="center" wrapText="1"/>
    </xf>
    <xf numFmtId="0" fontId="16" fillId="0" borderId="0" xfId="0" applyNumberFormat="1" applyFont="1" applyBorder="1" applyAlignment="1" applyProtection="1">
      <alignment horizontal="center" vertical="center"/>
    </xf>
    <xf numFmtId="0" fontId="17" fillId="0" borderId="0" xfId="0" applyNumberFormat="1" applyFont="1" applyBorder="1" applyAlignment="1" applyProtection="1">
      <alignment vertical="center"/>
    </xf>
    <xf numFmtId="0" fontId="0"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horizontal="left" vertical="center"/>
    </xf>
    <xf numFmtId="0" fontId="1" fillId="0" borderId="0" xfId="0" applyNumberFormat="1" applyFont="1" applyBorder="1" applyAlignment="1" applyProtection="1">
      <alignment horizontal="center" vertical="center"/>
    </xf>
    <xf numFmtId="0" fontId="12" fillId="0" borderId="0" xfId="0" applyNumberFormat="1" applyFont="1" applyBorder="1" applyAlignment="1" applyProtection="1">
      <alignment horizontal="center" vertical="center"/>
    </xf>
    <xf numFmtId="0" fontId="12" fillId="0" borderId="0" xfId="0" applyNumberFormat="1" applyFont="1" applyBorder="1" applyAlignment="1" applyProtection="1">
      <alignment vertical="center"/>
    </xf>
    <xf numFmtId="0" fontId="15" fillId="0" borderId="0" xfId="0" applyNumberFormat="1" applyFont="1" applyBorder="1" applyAlignment="1" applyProtection="1">
      <alignment horizontal="left" vertical="center"/>
    </xf>
    <xf numFmtId="0" fontId="14" fillId="0" borderId="0" xfId="0" applyNumberFormat="1" applyFont="1" applyBorder="1" applyAlignment="1" applyProtection="1">
      <alignment vertical="center" wrapText="1"/>
    </xf>
    <xf numFmtId="0" fontId="14" fillId="0" borderId="0" xfId="0" applyNumberFormat="1" applyFont="1" applyBorder="1" applyAlignment="1" applyProtection="1">
      <alignment horizontal="center" vertical="center" wrapText="1"/>
    </xf>
    <xf numFmtId="0" fontId="22" fillId="0" borderId="0" xfId="0" applyNumberFormat="1" applyFont="1" applyBorder="1" applyAlignment="1" applyProtection="1">
      <alignment vertical="center" wrapText="1"/>
    </xf>
    <xf numFmtId="0" fontId="10" fillId="0" borderId="3" xfId="0" applyNumberFormat="1" applyFont="1" applyBorder="1" applyAlignment="1" applyProtection="1">
      <alignment horizontal="center" vertical="center" shrinkToFit="1"/>
    </xf>
    <xf numFmtId="0" fontId="24" fillId="0" borderId="3" xfId="0" applyNumberFormat="1" applyFont="1" applyBorder="1" applyAlignment="1" applyProtection="1">
      <alignment vertical="center"/>
    </xf>
    <xf numFmtId="0" fontId="11" fillId="0" borderId="0" xfId="0" applyNumberFormat="1" applyFont="1" applyBorder="1" applyAlignment="1" applyProtection="1"/>
    <xf numFmtId="0" fontId="18" fillId="0" borderId="0" xfId="0" applyNumberFormat="1" applyFont="1" applyBorder="1" applyAlignment="1" applyProtection="1">
      <alignment horizontal="right" vertical="center" shrinkToFit="1"/>
    </xf>
    <xf numFmtId="0" fontId="0" fillId="0" borderId="0" xfId="0" applyNumberFormat="1" applyFont="1" applyBorder="1" applyAlignment="1" applyProtection="1">
      <alignment horizontal="right" vertical="center" shrinkToFit="1"/>
    </xf>
    <xf numFmtId="0" fontId="20" fillId="0" borderId="0" xfId="0" applyNumberFormat="1" applyFont="1" applyBorder="1" applyAlignment="1" applyProtection="1">
      <alignment horizontal="right" vertical="center" shrinkToFit="1"/>
    </xf>
    <xf numFmtId="0" fontId="8" fillId="0" borderId="0" xfId="0" applyNumberFormat="1" applyFont="1" applyBorder="1" applyAlignment="1" applyProtection="1">
      <alignment vertical="center" shrinkToFit="1"/>
    </xf>
    <xf numFmtId="0" fontId="10" fillId="0" borderId="0" xfId="0" applyNumberFormat="1" applyFont="1" applyProtection="1"/>
    <xf numFmtId="0" fontId="14" fillId="0" borderId="0" xfId="0" applyNumberFormat="1" applyFont="1" applyAlignment="1" applyProtection="1">
      <alignment horizontal="center"/>
    </xf>
    <xf numFmtId="0" fontId="0" fillId="0" borderId="0" xfId="0" applyNumberFormat="1" applyFont="1" applyBorder="1" applyAlignment="1" applyProtection="1">
      <alignment horizontal="center"/>
    </xf>
    <xf numFmtId="0" fontId="9" fillId="0" borderId="0" xfId="0" applyNumberFormat="1" applyFont="1" applyBorder="1" applyAlignment="1" applyProtection="1">
      <alignment horizontal="center"/>
    </xf>
    <xf numFmtId="0" fontId="0" fillId="0" borderId="0" xfId="0" applyNumberFormat="1" applyFont="1" applyBorder="1" applyAlignment="1" applyProtection="1"/>
    <xf numFmtId="0" fontId="14" fillId="0" borderId="0" xfId="0" applyNumberFormat="1" applyFont="1" applyProtection="1"/>
    <xf numFmtId="0" fontId="0" fillId="0" borderId="0" xfId="0" applyNumberFormat="1" applyFont="1" applyAlignment="1" applyProtection="1">
      <alignment horizontal="center"/>
    </xf>
    <xf numFmtId="0" fontId="0" fillId="0" borderId="0" xfId="0" applyNumberFormat="1" applyFont="1" applyProtection="1"/>
    <xf numFmtId="0" fontId="4" fillId="0" borderId="0" xfId="0" applyNumberFormat="1" applyFont="1" applyFill="1" applyBorder="1" applyAlignment="1" applyProtection="1"/>
    <xf numFmtId="0" fontId="7" fillId="0" borderId="0" xfId="0" applyNumberFormat="1" applyFont="1" applyBorder="1" applyAlignment="1" applyProtection="1">
      <alignment horizontal="left" vertical="center"/>
    </xf>
    <xf numFmtId="0" fontId="0" fillId="0" borderId="0" xfId="0" applyNumberFormat="1" applyFont="1" applyFill="1" applyBorder="1" applyProtection="1"/>
    <xf numFmtId="0" fontId="7" fillId="0" borderId="0" xfId="0" applyNumberFormat="1" applyFont="1" applyFill="1" applyBorder="1" applyAlignment="1" applyProtection="1"/>
    <xf numFmtId="0" fontId="7" fillId="0" borderId="2" xfId="0" applyNumberFormat="1" applyFont="1" applyBorder="1" applyAlignment="1" applyProtection="1">
      <alignment vertical="center"/>
    </xf>
    <xf numFmtId="0" fontId="4" fillId="0" borderId="0" xfId="0" applyNumberFormat="1" applyFont="1" applyFill="1" applyBorder="1" applyAlignment="1" applyProtection="1">
      <alignment vertical="center"/>
    </xf>
    <xf numFmtId="0" fontId="0" fillId="0" borderId="1" xfId="0" applyNumberFormat="1" applyFont="1" applyBorder="1" applyProtection="1"/>
    <xf numFmtId="0" fontId="3" fillId="0" borderId="1" xfId="0" applyNumberFormat="1" applyFont="1" applyBorder="1" applyAlignment="1" applyProtection="1"/>
    <xf numFmtId="0" fontId="3" fillId="0" borderId="0" xfId="0" applyNumberFormat="1" applyFont="1" applyBorder="1" applyAlignment="1" applyProtection="1"/>
    <xf numFmtId="0" fontId="0" fillId="0" borderId="0" xfId="0" applyNumberFormat="1" applyFont="1" applyBorder="1" applyProtection="1"/>
    <xf numFmtId="0" fontId="0" fillId="0" borderId="0" xfId="0" applyNumberFormat="1" applyFont="1" applyFill="1" applyBorder="1" applyAlignment="1" applyProtection="1">
      <alignment vertical="center"/>
    </xf>
    <xf numFmtId="0" fontId="2" fillId="0" borderId="0" xfId="0" applyNumberFormat="1" applyFont="1" applyBorder="1" applyAlignment="1" applyProtection="1">
      <alignment vertical="center"/>
    </xf>
    <xf numFmtId="49" fontId="19" fillId="0" borderId="0" xfId="0" applyNumberFormat="1" applyFont="1" applyAlignment="1" applyProtection="1">
      <alignment horizontal="center"/>
    </xf>
    <xf numFmtId="49" fontId="19" fillId="0" borderId="0" xfId="0" applyNumberFormat="1" applyFont="1" applyProtection="1"/>
    <xf numFmtId="49" fontId="21" fillId="0" borderId="0" xfId="0" applyNumberFormat="1" applyFont="1" applyProtection="1"/>
    <xf numFmtId="0" fontId="20" fillId="0" borderId="0" xfId="0" applyFont="1"/>
    <xf numFmtId="176" fontId="23" fillId="3" borderId="0" xfId="0" applyNumberFormat="1" applyFont="1" applyFill="1" applyBorder="1" applyAlignment="1" applyProtection="1">
      <alignment vertical="center" shrinkToFit="1"/>
      <protection locked="0"/>
    </xf>
    <xf numFmtId="176" fontId="23" fillId="0" borderId="0" xfId="0" applyNumberFormat="1" applyFont="1" applyFill="1" applyBorder="1" applyAlignment="1" applyProtection="1">
      <alignment horizontal="center" vertical="center" shrinkToFit="1"/>
      <protection locked="0"/>
    </xf>
    <xf numFmtId="0" fontId="0" fillId="0" borderId="0" xfId="0" applyFill="1" applyAlignment="1" applyProtection="1">
      <alignment vertical="center"/>
    </xf>
    <xf numFmtId="0" fontId="0" fillId="0" borderId="0" xfId="0" applyFill="1" applyAlignment="1" applyProtection="1">
      <alignment horizontal="center" vertical="center" wrapText="1"/>
    </xf>
    <xf numFmtId="0" fontId="0" fillId="0" borderId="0" xfId="0" applyFill="1" applyAlignment="1" applyProtection="1">
      <alignment horizontal="center" vertical="center"/>
    </xf>
    <xf numFmtId="20" fontId="22" fillId="0" borderId="0" xfId="0" applyNumberFormat="1" applyFont="1" applyBorder="1" applyAlignment="1" applyProtection="1">
      <alignment vertical="center" wrapText="1"/>
    </xf>
    <xf numFmtId="49" fontId="0" fillId="0" borderId="0" xfId="0" applyNumberFormat="1" applyFill="1" applyBorder="1" applyAlignment="1" applyProtection="1">
      <alignment vertical="top"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lignment horizontal="center"/>
    </xf>
    <xf numFmtId="49" fontId="0" fillId="0" borderId="0" xfId="0" applyNumberFormat="1" applyAlignment="1">
      <alignment horizontal="center"/>
    </xf>
    <xf numFmtId="0" fontId="0" fillId="0" borderId="0" xfId="0" applyAlignment="1"/>
    <xf numFmtId="0" fontId="0" fillId="0" borderId="0" xfId="0" applyFill="1" applyBorder="1" applyAlignment="1"/>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0" xfId="0" applyNumberFormat="1" applyAlignment="1">
      <alignment horizontal="center"/>
    </xf>
    <xf numFmtId="0" fontId="0" fillId="0" borderId="0" xfId="0" applyNumberFormat="1" applyFill="1" applyBorder="1" applyAlignment="1">
      <alignment horizontal="center"/>
    </xf>
    <xf numFmtId="20" fontId="0" fillId="0" borderId="0" xfId="0" applyNumberFormat="1" applyFill="1" applyBorder="1" applyAlignment="1">
      <alignment horizontal="center"/>
    </xf>
    <xf numFmtId="0" fontId="30" fillId="0" borderId="0" xfId="0" applyFont="1" applyFill="1" applyAlignment="1" applyProtection="1">
      <alignment vertical="center"/>
    </xf>
    <xf numFmtId="49" fontId="0" fillId="2" borderId="43" xfId="0" applyNumberFormat="1" applyFill="1" applyBorder="1" applyAlignment="1" applyProtection="1">
      <alignment horizontal="center"/>
      <protection locked="0"/>
    </xf>
    <xf numFmtId="49" fontId="0" fillId="2" borderId="15" xfId="0" applyNumberFormat="1" applyFill="1" applyBorder="1" applyAlignment="1" applyProtection="1">
      <alignment horizontal="center"/>
      <protection locked="0"/>
    </xf>
    <xf numFmtId="20" fontId="0" fillId="2" borderId="43" xfId="0" applyNumberFormat="1" applyFill="1" applyBorder="1" applyAlignment="1" applyProtection="1">
      <alignment horizontal="center"/>
      <protection locked="0"/>
    </xf>
    <xf numFmtId="0" fontId="0" fillId="2" borderId="43" xfId="0" applyNumberFormat="1" applyFill="1" applyBorder="1" applyAlignment="1" applyProtection="1">
      <alignment horizontal="center"/>
      <protection locked="0"/>
    </xf>
    <xf numFmtId="20" fontId="0" fillId="0" borderId="0" xfId="0" applyNumberFormat="1" applyFill="1" applyAlignment="1" applyProtection="1">
      <alignment horizontal="center" vertical="center"/>
    </xf>
    <xf numFmtId="20" fontId="0" fillId="0" borderId="0" xfId="0" applyNumberFormat="1" applyFill="1" applyBorder="1" applyAlignment="1" applyProtection="1">
      <alignment horizontal="center" vertical="center"/>
    </xf>
    <xf numFmtId="0" fontId="0" fillId="0" borderId="0" xfId="0" applyNumberFormat="1" applyAlignment="1" applyProtection="1">
      <alignment horizontal="center"/>
    </xf>
    <xf numFmtId="0" fontId="0" fillId="0" borderId="0" xfId="0" applyNumberFormat="1" applyFill="1" applyBorder="1" applyAlignment="1" applyProtection="1">
      <alignment horizontal="center"/>
    </xf>
    <xf numFmtId="49" fontId="0" fillId="0" borderId="0" xfId="0" applyNumberFormat="1" applyFill="1" applyBorder="1" applyAlignment="1" applyProtection="1">
      <alignment vertical="center" wrapText="1"/>
    </xf>
    <xf numFmtId="49" fontId="31" fillId="0" borderId="0" xfId="0" applyNumberFormat="1" applyFont="1" applyFill="1" applyBorder="1" applyAlignment="1" applyProtection="1">
      <alignment vertical="center" textRotation="255" wrapText="1"/>
      <protection locked="0"/>
    </xf>
    <xf numFmtId="49" fontId="31" fillId="0" borderId="0" xfId="0" applyNumberFormat="1" applyFont="1" applyFill="1" applyBorder="1" applyAlignment="1" applyProtection="1">
      <alignment vertical="center" wrapText="1"/>
      <protection locked="0"/>
    </xf>
    <xf numFmtId="49" fontId="31" fillId="0" borderId="45" xfId="0" applyNumberFormat="1" applyFont="1" applyFill="1" applyBorder="1" applyAlignment="1" applyProtection="1">
      <alignment vertical="center" wrapText="1"/>
      <protection locked="0"/>
    </xf>
    <xf numFmtId="0" fontId="30" fillId="0" borderId="0" xfId="0" applyFont="1" applyFill="1" applyBorder="1" applyAlignment="1" applyProtection="1">
      <alignment horizontal="right" vertical="center"/>
    </xf>
    <xf numFmtId="0" fontId="20" fillId="0" borderId="0" xfId="0" applyFont="1" applyBorder="1" applyAlignment="1" applyProtection="1">
      <alignment vertical="center"/>
    </xf>
    <xf numFmtId="0" fontId="0" fillId="10" borderId="13" xfId="0" applyFill="1" applyBorder="1" applyAlignment="1"/>
    <xf numFmtId="0" fontId="0" fillId="10" borderId="42" xfId="0" applyFill="1" applyBorder="1" applyAlignment="1"/>
    <xf numFmtId="49" fontId="0" fillId="10" borderId="43" xfId="0" applyNumberFormat="1" applyFill="1" applyBorder="1" applyAlignment="1">
      <alignment horizontal="center"/>
    </xf>
    <xf numFmtId="0" fontId="0" fillId="5" borderId="13" xfId="0" applyFill="1" applyBorder="1" applyAlignment="1"/>
    <xf numFmtId="0" fontId="0" fillId="5" borderId="42" xfId="0" applyFill="1" applyBorder="1" applyAlignment="1"/>
    <xf numFmtId="49" fontId="0" fillId="5" borderId="15" xfId="0" applyNumberFormat="1" applyFill="1" applyBorder="1" applyAlignment="1">
      <alignment horizontal="center"/>
    </xf>
    <xf numFmtId="0" fontId="0" fillId="6" borderId="13" xfId="0" applyFill="1" applyBorder="1" applyAlignment="1"/>
    <xf numFmtId="0" fontId="0" fillId="6" borderId="42" xfId="0" applyFill="1" applyBorder="1" applyAlignment="1"/>
    <xf numFmtId="0" fontId="0" fillId="7" borderId="13" xfId="0" applyFill="1" applyBorder="1" applyAlignment="1"/>
    <xf numFmtId="0" fontId="0" fillId="7" borderId="42" xfId="0" applyFill="1" applyBorder="1" applyAlignment="1"/>
    <xf numFmtId="20" fontId="0" fillId="7" borderId="43" xfId="0" applyNumberFormat="1" applyFill="1" applyBorder="1" applyAlignment="1">
      <alignment horizontal="center"/>
    </xf>
    <xf numFmtId="20" fontId="0" fillId="6" borderId="43" xfId="0" applyNumberFormat="1" applyFill="1" applyBorder="1" applyAlignment="1">
      <alignment horizontal="center"/>
    </xf>
    <xf numFmtId="0" fontId="0" fillId="3" borderId="13" xfId="0" applyFill="1" applyBorder="1" applyAlignment="1"/>
    <xf numFmtId="0" fontId="0" fillId="3" borderId="42" xfId="0" applyFill="1" applyBorder="1" applyAlignment="1"/>
    <xf numFmtId="20" fontId="0" fillId="3" borderId="43" xfId="0" applyNumberFormat="1" applyFill="1" applyBorder="1" applyAlignment="1">
      <alignment horizontal="center"/>
    </xf>
    <xf numFmtId="0" fontId="0" fillId="3" borderId="43" xfId="0" applyNumberFormat="1" applyFill="1" applyBorder="1" applyAlignment="1">
      <alignment horizontal="center"/>
    </xf>
    <xf numFmtId="0" fontId="0" fillId="8" borderId="13" xfId="0" applyFill="1" applyBorder="1" applyAlignment="1"/>
    <xf numFmtId="0" fontId="0" fillId="8" borderId="42" xfId="0" applyFill="1" applyBorder="1" applyAlignment="1"/>
    <xf numFmtId="20" fontId="0" fillId="8" borderId="43" xfId="0" applyNumberFormat="1" applyFill="1" applyBorder="1" applyAlignment="1" applyProtection="1">
      <alignment horizontal="center"/>
    </xf>
    <xf numFmtId="20" fontId="0" fillId="9" borderId="43" xfId="0" applyNumberFormat="1" applyFill="1" applyBorder="1" applyAlignment="1">
      <alignment horizontal="center"/>
    </xf>
    <xf numFmtId="0" fontId="0" fillId="0" borderId="0" xfId="0" applyAlignment="1" applyProtection="1">
      <alignment vertical="center"/>
      <protection locked="0"/>
    </xf>
    <xf numFmtId="49" fontId="0" fillId="0" borderId="0" xfId="0" applyNumberFormat="1" applyAlignment="1">
      <alignment horizontal="center" vertical="center" wrapText="1"/>
    </xf>
    <xf numFmtId="49" fontId="0" fillId="0" borderId="15" xfId="0" applyNumberFormat="1" applyBorder="1" applyAlignment="1" applyProtection="1">
      <alignment vertical="center" wrapText="1"/>
      <protection locked="0"/>
    </xf>
    <xf numFmtId="49" fontId="0" fillId="0" borderId="0" xfId="0" applyNumberFormat="1" applyAlignment="1">
      <alignment vertical="center" wrapText="1"/>
    </xf>
    <xf numFmtId="49" fontId="0" fillId="0" borderId="0" xfId="0" applyNumberFormat="1" applyFill="1" applyBorder="1" applyAlignment="1">
      <alignment vertical="center" wrapText="1"/>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center"/>
    </xf>
    <xf numFmtId="0" fontId="0" fillId="0" borderId="17" xfId="0" applyBorder="1" applyAlignment="1" applyProtection="1">
      <alignment vertical="center"/>
    </xf>
    <xf numFmtId="0" fontId="0" fillId="0" borderId="0" xfId="0" applyBorder="1" applyAlignment="1" applyProtection="1">
      <alignment vertical="center"/>
    </xf>
    <xf numFmtId="0" fontId="0" fillId="0" borderId="19" xfId="0" applyBorder="1" applyAlignment="1" applyProtection="1">
      <alignment vertical="center"/>
    </xf>
    <xf numFmtId="176" fontId="23" fillId="0" borderId="0" xfId="0" applyNumberFormat="1" applyFont="1" applyFill="1" applyBorder="1" applyAlignment="1" applyProtection="1">
      <alignment vertical="center" shrinkToFit="1"/>
      <protection locked="0"/>
    </xf>
    <xf numFmtId="0" fontId="35" fillId="0" borderId="0" xfId="0" applyFont="1"/>
    <xf numFmtId="0" fontId="34" fillId="0" borderId="9" xfId="0" applyNumberFormat="1" applyFont="1" applyBorder="1" applyAlignment="1" applyProtection="1">
      <alignment vertical="center"/>
    </xf>
    <xf numFmtId="0" fontId="27" fillId="0" borderId="0" xfId="0" applyNumberFormat="1" applyFont="1" applyBorder="1" applyAlignment="1" applyProtection="1">
      <alignment horizontal="center" vertical="center" shrinkToFit="1"/>
    </xf>
    <xf numFmtId="0" fontId="18" fillId="0" borderId="0" xfId="0" applyNumberFormat="1" applyFont="1" applyBorder="1" applyAlignment="1" applyProtection="1">
      <alignment vertical="center"/>
    </xf>
    <xf numFmtId="0" fontId="27" fillId="0" borderId="9" xfId="0" applyNumberFormat="1" applyFont="1" applyBorder="1" applyAlignment="1" applyProtection="1">
      <alignment horizontal="center" vertical="center" shrinkToFit="1"/>
    </xf>
    <xf numFmtId="0" fontId="11"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28" fillId="0" borderId="0" xfId="0" applyNumberFormat="1" applyFont="1" applyBorder="1" applyAlignment="1" applyProtection="1">
      <alignment vertical="center" wrapText="1"/>
    </xf>
    <xf numFmtId="0" fontId="28" fillId="0" borderId="6" xfId="0" applyNumberFormat="1" applyFont="1" applyBorder="1" applyAlignment="1" applyProtection="1">
      <alignment vertical="center" wrapText="1"/>
    </xf>
    <xf numFmtId="176" fontId="23" fillId="0" borderId="0" xfId="0" applyNumberFormat="1" applyFont="1" applyFill="1" applyBorder="1" applyAlignment="1" applyProtection="1">
      <alignment horizontal="center" vertical="center" shrinkToFit="1"/>
      <protection locked="0"/>
    </xf>
    <xf numFmtId="0" fontId="12" fillId="0" borderId="0" xfId="0" applyNumberFormat="1" applyFont="1" applyBorder="1" applyAlignment="1" applyProtection="1">
      <alignment horizontal="center" vertical="center"/>
    </xf>
    <xf numFmtId="0" fontId="1" fillId="0" borderId="0" xfId="0" applyFont="1" applyBorder="1" applyAlignment="1" applyProtection="1">
      <alignment vertical="center" wrapText="1"/>
    </xf>
    <xf numFmtId="0" fontId="1" fillId="0" borderId="0" xfId="0" applyNumberFormat="1" applyFont="1" applyBorder="1" applyAlignment="1" applyProtection="1">
      <alignment vertical="center" wrapText="1"/>
    </xf>
    <xf numFmtId="0" fontId="1" fillId="0" borderId="0" xfId="0" applyNumberFormat="1" applyFont="1" applyBorder="1" applyAlignment="1" applyProtection="1">
      <alignment vertical="center"/>
    </xf>
    <xf numFmtId="176" fontId="0" fillId="0" borderId="0" xfId="0" applyNumberFormat="1" applyFont="1" applyAlignment="1" applyProtection="1">
      <alignment horizontal="right" vertical="center"/>
    </xf>
    <xf numFmtId="0" fontId="28" fillId="0" borderId="22" xfId="0" applyNumberFormat="1" applyFont="1" applyBorder="1" applyAlignment="1" applyProtection="1">
      <alignment horizontal="left" vertical="center" shrinkToFit="1"/>
    </xf>
    <xf numFmtId="0" fontId="28" fillId="0" borderId="12" xfId="0" applyNumberFormat="1" applyFont="1" applyBorder="1" applyAlignment="1" applyProtection="1">
      <alignment horizontal="left" vertical="center" shrinkToFit="1"/>
    </xf>
    <xf numFmtId="0" fontId="28" fillId="0" borderId="13" xfId="0" applyNumberFormat="1" applyFont="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5" fillId="0" borderId="10"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28" fillId="0" borderId="2" xfId="0" applyNumberFormat="1" applyFont="1" applyBorder="1" applyAlignment="1" applyProtection="1">
      <alignment vertical="center" wrapText="1"/>
    </xf>
    <xf numFmtId="0" fontId="28" fillId="0" borderId="8" xfId="0" applyNumberFormat="1" applyFont="1" applyBorder="1" applyAlignment="1" applyProtection="1">
      <alignment vertical="center" wrapText="1"/>
    </xf>
    <xf numFmtId="49" fontId="6"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0" fontId="11" fillId="0" borderId="4" xfId="0" applyFont="1" applyBorder="1" applyAlignment="1" applyProtection="1">
      <alignment horizontal="center" vertical="center"/>
    </xf>
    <xf numFmtId="0" fontId="11" fillId="0" borderId="14" xfId="0" applyFont="1" applyBorder="1" applyAlignment="1" applyProtection="1">
      <alignment horizontal="center" vertical="center"/>
    </xf>
    <xf numFmtId="0" fontId="28" fillId="0" borderId="14" xfId="0" applyNumberFormat="1" applyFont="1" applyBorder="1" applyAlignment="1" applyProtection="1">
      <alignment vertical="center" wrapText="1"/>
    </xf>
    <xf numFmtId="0" fontId="28" fillId="0" borderId="5" xfId="0" applyNumberFormat="1" applyFont="1" applyBorder="1" applyAlignment="1" applyProtection="1">
      <alignment vertical="center" wrapText="1"/>
    </xf>
    <xf numFmtId="0" fontId="29" fillId="0" borderId="1" xfId="0" applyFont="1" applyBorder="1" applyAlignment="1" applyProtection="1">
      <alignment horizontal="center" vertical="center"/>
    </xf>
    <xf numFmtId="0" fontId="29" fillId="0" borderId="0" xfId="0" applyFont="1" applyBorder="1" applyAlignment="1" applyProtection="1">
      <alignment horizontal="center" vertical="center"/>
    </xf>
    <xf numFmtId="0" fontId="18" fillId="0" borderId="3" xfId="0" applyNumberFormat="1" applyFont="1" applyBorder="1" applyAlignment="1" applyProtection="1">
      <alignment horizontal="right" vertical="center" shrinkToFit="1"/>
    </xf>
    <xf numFmtId="0" fontId="0" fillId="0" borderId="0" xfId="0" applyNumberFormat="1" applyFont="1" applyAlignment="1" applyProtection="1">
      <alignment horizontal="right" vertical="center"/>
    </xf>
    <xf numFmtId="0" fontId="8"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49" fontId="9" fillId="0" borderId="0" xfId="0" applyNumberFormat="1" applyFont="1" applyBorder="1" applyAlignment="1" applyProtection="1">
      <alignment horizontal="center"/>
    </xf>
    <xf numFmtId="0" fontId="0" fillId="0" borderId="0" xfId="0" applyFont="1" applyBorder="1" applyAlignment="1" applyProtection="1">
      <alignment horizontal="center"/>
    </xf>
    <xf numFmtId="49" fontId="0" fillId="0" borderId="0" xfId="0" applyNumberFormat="1" applyFont="1" applyBorder="1" applyAlignment="1" applyProtection="1"/>
    <xf numFmtId="0" fontId="7" fillId="0" borderId="0" xfId="0"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14"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0" fontId="11" fillId="0" borderId="2" xfId="0" applyFont="1" applyBorder="1" applyAlignment="1" applyProtection="1">
      <alignment horizontal="left" vertical="center"/>
    </xf>
    <xf numFmtId="0" fontId="11" fillId="0" borderId="14" xfId="0" applyFont="1" applyBorder="1" applyAlignment="1" applyProtection="1">
      <alignment shrinkToFit="1"/>
    </xf>
    <xf numFmtId="0" fontId="11" fillId="0" borderId="0" xfId="0" applyFont="1" applyBorder="1" applyAlignment="1" applyProtection="1">
      <alignment shrinkToFit="1"/>
    </xf>
    <xf numFmtId="0" fontId="28" fillId="0" borderId="2" xfId="0" applyNumberFormat="1" applyFont="1" applyBorder="1" applyAlignment="1" applyProtection="1">
      <alignment horizontal="left" vertical="center" shrinkToFit="1"/>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center"/>
    </xf>
    <xf numFmtId="0" fontId="7" fillId="0" borderId="0" xfId="0" applyNumberFormat="1" applyFont="1" applyFill="1" applyBorder="1" applyAlignment="1" applyProtection="1">
      <alignment horizontal="center"/>
    </xf>
    <xf numFmtId="0" fontId="7"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18" fillId="0" borderId="0" xfId="0" applyNumberFormat="1" applyFont="1" applyBorder="1" applyAlignment="1" applyProtection="1">
      <alignment horizontal="center" vertical="center" shrinkToFit="1"/>
    </xf>
    <xf numFmtId="0" fontId="20" fillId="0" borderId="38" xfId="0" applyNumberFormat="1" applyFont="1" applyBorder="1" applyAlignment="1" applyProtection="1">
      <alignment horizontal="center" vertical="center" shrinkToFit="1"/>
    </xf>
    <xf numFmtId="0" fontId="20" fillId="0" borderId="23" xfId="0" applyNumberFormat="1" applyFont="1" applyBorder="1" applyAlignment="1" applyProtection="1">
      <alignment horizontal="center" vertical="center" shrinkToFit="1"/>
    </xf>
    <xf numFmtId="0" fontId="20" fillId="0" borderId="39" xfId="0" applyNumberFormat="1" applyFont="1" applyBorder="1" applyAlignment="1" applyProtection="1">
      <alignment horizontal="center" vertical="center" shrinkToFit="1"/>
    </xf>
    <xf numFmtId="0" fontId="20" fillId="0" borderId="0" xfId="0" applyNumberFormat="1" applyFont="1" applyBorder="1" applyAlignment="1" applyProtection="1">
      <alignment horizontal="center" vertical="center" shrinkToFit="1"/>
    </xf>
    <xf numFmtId="0" fontId="0" fillId="0" borderId="0" xfId="0" applyBorder="1" applyAlignment="1" applyProtection="1">
      <alignment vertical="center"/>
    </xf>
    <xf numFmtId="0" fontId="0" fillId="0" borderId="0" xfId="0" applyBorder="1" applyAlignment="1" applyProtection="1">
      <alignment horizontal="center" vertical="center"/>
    </xf>
    <xf numFmtId="49" fontId="31" fillId="5" borderId="44" xfId="0" applyNumberFormat="1" applyFont="1" applyFill="1" applyBorder="1" applyAlignment="1" applyProtection="1">
      <alignment horizontal="center" vertical="center" textRotation="255" wrapText="1"/>
    </xf>
    <xf numFmtId="49" fontId="31" fillId="5" borderId="45" xfId="0" applyNumberFormat="1" applyFont="1" applyFill="1" applyBorder="1" applyAlignment="1" applyProtection="1">
      <alignment horizontal="center" vertical="center" textRotation="255" wrapText="1"/>
    </xf>
    <xf numFmtId="49" fontId="31" fillId="5" borderId="46" xfId="0" applyNumberFormat="1" applyFont="1" applyFill="1" applyBorder="1" applyAlignment="1" applyProtection="1">
      <alignment horizontal="center" vertical="center" textRotation="255" wrapText="1"/>
    </xf>
    <xf numFmtId="49" fontId="31" fillId="5" borderId="47" xfId="0" applyNumberFormat="1" applyFont="1" applyFill="1" applyBorder="1" applyAlignment="1" applyProtection="1">
      <alignment horizontal="center" vertical="center" textRotation="255" wrapText="1"/>
    </xf>
    <xf numFmtId="49" fontId="31" fillId="5" borderId="0" xfId="0" applyNumberFormat="1" applyFont="1" applyFill="1" applyBorder="1" applyAlignment="1" applyProtection="1">
      <alignment horizontal="center" vertical="center" textRotation="255" wrapText="1"/>
    </xf>
    <xf numFmtId="49" fontId="31" fillId="5" borderId="48" xfId="0" applyNumberFormat="1" applyFont="1" applyFill="1" applyBorder="1" applyAlignment="1" applyProtection="1">
      <alignment horizontal="center" vertical="center" textRotation="255" wrapText="1"/>
    </xf>
    <xf numFmtId="49" fontId="31" fillId="5" borderId="49" xfId="0" applyNumberFormat="1" applyFont="1" applyFill="1" applyBorder="1" applyAlignment="1" applyProtection="1">
      <alignment horizontal="center" vertical="center" textRotation="255" wrapText="1"/>
    </xf>
    <xf numFmtId="49" fontId="31" fillId="5" borderId="50" xfId="0" applyNumberFormat="1" applyFont="1" applyFill="1" applyBorder="1" applyAlignment="1" applyProtection="1">
      <alignment horizontal="center" vertical="center" textRotation="255" wrapText="1"/>
    </xf>
    <xf numFmtId="49" fontId="31" fillId="5" borderId="51" xfId="0" applyNumberFormat="1" applyFont="1" applyFill="1" applyBorder="1" applyAlignment="1" applyProtection="1">
      <alignment horizontal="center" vertical="center" textRotation="255" wrapText="1"/>
    </xf>
    <xf numFmtId="49" fontId="31" fillId="10" borderId="44" xfId="0" applyNumberFormat="1" applyFont="1" applyFill="1" applyBorder="1" applyAlignment="1" applyProtection="1">
      <alignment horizontal="center" vertical="center" textRotation="255" wrapText="1"/>
    </xf>
    <xf numFmtId="49" fontId="31" fillId="10" borderId="45" xfId="0" applyNumberFormat="1" applyFont="1" applyFill="1" applyBorder="1" applyAlignment="1" applyProtection="1">
      <alignment horizontal="center" vertical="center" textRotation="255" wrapText="1"/>
    </xf>
    <xf numFmtId="49" fontId="31" fillId="10" borderId="46" xfId="0" applyNumberFormat="1" applyFont="1" applyFill="1" applyBorder="1" applyAlignment="1" applyProtection="1">
      <alignment horizontal="center" vertical="center" textRotation="255" wrapText="1"/>
    </xf>
    <xf numFmtId="49" fontId="31" fillId="10" borderId="47" xfId="0" applyNumberFormat="1" applyFont="1" applyFill="1" applyBorder="1" applyAlignment="1" applyProtection="1">
      <alignment horizontal="center" vertical="center" textRotation="255" wrapText="1"/>
    </xf>
    <xf numFmtId="49" fontId="31" fillId="10" borderId="0" xfId="0" applyNumberFormat="1" applyFont="1" applyFill="1" applyBorder="1" applyAlignment="1" applyProtection="1">
      <alignment horizontal="center" vertical="center" textRotation="255" wrapText="1"/>
    </xf>
    <xf numFmtId="49" fontId="31" fillId="10" borderId="48" xfId="0" applyNumberFormat="1" applyFont="1" applyFill="1" applyBorder="1" applyAlignment="1" applyProtection="1">
      <alignment horizontal="center" vertical="center" textRotation="255" wrapText="1"/>
    </xf>
    <xf numFmtId="49" fontId="31" fillId="10" borderId="49" xfId="0" applyNumberFormat="1" applyFont="1" applyFill="1" applyBorder="1" applyAlignment="1" applyProtection="1">
      <alignment horizontal="center" vertical="center" textRotation="255" wrapText="1"/>
    </xf>
    <xf numFmtId="49" fontId="31" fillId="10" borderId="50" xfId="0" applyNumberFormat="1" applyFont="1" applyFill="1" applyBorder="1" applyAlignment="1" applyProtection="1">
      <alignment horizontal="center" vertical="center" textRotation="255" wrapText="1"/>
    </xf>
    <xf numFmtId="49" fontId="31" fillId="10" borderId="51" xfId="0" applyNumberFormat="1" applyFont="1" applyFill="1" applyBorder="1" applyAlignment="1" applyProtection="1">
      <alignment horizontal="center" vertical="center" textRotation="255" wrapText="1"/>
    </xf>
    <xf numFmtId="49" fontId="31" fillId="7" borderId="44" xfId="0" applyNumberFormat="1" applyFont="1" applyFill="1" applyBorder="1" applyAlignment="1" applyProtection="1">
      <alignment horizontal="center" vertical="center" textRotation="255" wrapText="1"/>
    </xf>
    <xf numFmtId="49" fontId="31" fillId="7" borderId="45" xfId="0" applyNumberFormat="1" applyFont="1" applyFill="1" applyBorder="1" applyAlignment="1" applyProtection="1">
      <alignment horizontal="center" vertical="center" textRotation="255" wrapText="1"/>
    </xf>
    <xf numFmtId="49" fontId="31" fillId="7" borderId="46" xfId="0" applyNumberFormat="1" applyFont="1" applyFill="1" applyBorder="1" applyAlignment="1" applyProtection="1">
      <alignment horizontal="center" vertical="center" textRotation="255" wrapText="1"/>
    </xf>
    <xf numFmtId="49" fontId="31" fillId="7" borderId="47" xfId="0" applyNumberFormat="1" applyFont="1" applyFill="1" applyBorder="1" applyAlignment="1" applyProtection="1">
      <alignment horizontal="center" vertical="center" textRotation="255" wrapText="1"/>
    </xf>
    <xf numFmtId="49" fontId="31" fillId="7" borderId="0" xfId="0" applyNumberFormat="1" applyFont="1" applyFill="1" applyBorder="1" applyAlignment="1" applyProtection="1">
      <alignment horizontal="center" vertical="center" textRotation="255" wrapText="1"/>
    </xf>
    <xf numFmtId="49" fontId="31" fillId="7" borderId="48" xfId="0" applyNumberFormat="1" applyFont="1" applyFill="1" applyBorder="1" applyAlignment="1" applyProtection="1">
      <alignment horizontal="center" vertical="center" textRotation="255" wrapText="1"/>
    </xf>
    <xf numFmtId="49" fontId="31" fillId="7" borderId="49" xfId="0" applyNumberFormat="1" applyFont="1" applyFill="1" applyBorder="1" applyAlignment="1" applyProtection="1">
      <alignment horizontal="center" vertical="center" textRotation="255" wrapText="1"/>
    </xf>
    <xf numFmtId="49" fontId="31" fillId="7" borderId="50" xfId="0" applyNumberFormat="1" applyFont="1" applyFill="1" applyBorder="1" applyAlignment="1" applyProtection="1">
      <alignment horizontal="center" vertical="center" textRotation="255" wrapText="1"/>
    </xf>
    <xf numFmtId="49" fontId="31" fillId="7" borderId="51" xfId="0" applyNumberFormat="1" applyFont="1" applyFill="1" applyBorder="1" applyAlignment="1" applyProtection="1">
      <alignment horizontal="center" vertical="center" textRotation="255" wrapText="1"/>
    </xf>
    <xf numFmtId="49" fontId="31" fillId="8" borderId="44" xfId="0" applyNumberFormat="1" applyFont="1" applyFill="1" applyBorder="1" applyAlignment="1" applyProtection="1">
      <alignment horizontal="center" vertical="center" wrapText="1"/>
    </xf>
    <xf numFmtId="49" fontId="31" fillId="8" borderId="45" xfId="0" applyNumberFormat="1" applyFont="1" applyFill="1" applyBorder="1" applyAlignment="1" applyProtection="1">
      <alignment horizontal="center" vertical="center" wrapText="1"/>
    </xf>
    <xf numFmtId="49" fontId="31" fillId="8" borderId="46" xfId="0" applyNumberFormat="1" applyFont="1" applyFill="1" applyBorder="1" applyAlignment="1" applyProtection="1">
      <alignment horizontal="center" vertical="center" wrapText="1"/>
    </xf>
    <xf numFmtId="49" fontId="31" fillId="8" borderId="47" xfId="0" applyNumberFormat="1" applyFont="1" applyFill="1" applyBorder="1" applyAlignment="1" applyProtection="1">
      <alignment horizontal="center" vertical="center" wrapText="1"/>
    </xf>
    <xf numFmtId="49" fontId="31" fillId="8" borderId="0" xfId="0" applyNumberFormat="1" applyFont="1" applyFill="1" applyBorder="1" applyAlignment="1" applyProtection="1">
      <alignment horizontal="center" vertical="center" wrapText="1"/>
    </xf>
    <xf numFmtId="49" fontId="31" fillId="8" borderId="48" xfId="0" applyNumberFormat="1" applyFont="1" applyFill="1" applyBorder="1" applyAlignment="1" applyProtection="1">
      <alignment horizontal="center" vertical="center" wrapText="1"/>
    </xf>
    <xf numFmtId="49" fontId="31" fillId="8" borderId="49" xfId="0" applyNumberFormat="1" applyFont="1" applyFill="1" applyBorder="1" applyAlignment="1" applyProtection="1">
      <alignment horizontal="center" vertical="center" wrapText="1"/>
    </xf>
    <xf numFmtId="49" fontId="31" fillId="8" borderId="50" xfId="0" applyNumberFormat="1" applyFont="1" applyFill="1" applyBorder="1" applyAlignment="1" applyProtection="1">
      <alignment horizontal="center" vertical="center" wrapText="1"/>
    </xf>
    <xf numFmtId="49" fontId="31" fillId="8" borderId="51" xfId="0" applyNumberFormat="1" applyFont="1" applyFill="1" applyBorder="1" applyAlignment="1" applyProtection="1">
      <alignment horizontal="center" vertical="center" wrapText="1"/>
    </xf>
    <xf numFmtId="49" fontId="31" fillId="9" borderId="44" xfId="0" applyNumberFormat="1" applyFont="1" applyFill="1" applyBorder="1" applyAlignment="1" applyProtection="1">
      <alignment horizontal="center" vertical="center" wrapText="1"/>
    </xf>
    <xf numFmtId="49" fontId="31" fillId="9" borderId="45" xfId="0" applyNumberFormat="1" applyFont="1" applyFill="1" applyBorder="1" applyAlignment="1" applyProtection="1">
      <alignment horizontal="center" vertical="center" wrapText="1"/>
    </xf>
    <xf numFmtId="49" fontId="31" fillId="9" borderId="46" xfId="0" applyNumberFormat="1" applyFont="1" applyFill="1" applyBorder="1" applyAlignment="1" applyProtection="1">
      <alignment horizontal="center" vertical="center" wrapText="1"/>
    </xf>
    <xf numFmtId="49" fontId="31" fillId="9" borderId="47" xfId="0" applyNumberFormat="1" applyFont="1" applyFill="1" applyBorder="1" applyAlignment="1" applyProtection="1">
      <alignment horizontal="center" vertical="center" wrapText="1"/>
    </xf>
    <xf numFmtId="49" fontId="31" fillId="9" borderId="0" xfId="0" applyNumberFormat="1" applyFont="1" applyFill="1" applyBorder="1" applyAlignment="1" applyProtection="1">
      <alignment horizontal="center" vertical="center" wrapText="1"/>
    </xf>
    <xf numFmtId="49" fontId="31" fillId="9" borderId="48" xfId="0" applyNumberFormat="1" applyFont="1" applyFill="1" applyBorder="1" applyAlignment="1" applyProtection="1">
      <alignment horizontal="center" vertical="center" wrapText="1"/>
    </xf>
    <xf numFmtId="49" fontId="31" fillId="9" borderId="49" xfId="0" applyNumberFormat="1" applyFont="1" applyFill="1" applyBorder="1" applyAlignment="1" applyProtection="1">
      <alignment horizontal="center" vertical="center" wrapText="1"/>
    </xf>
    <xf numFmtId="49" fontId="31" fillId="9" borderId="50" xfId="0" applyNumberFormat="1" applyFont="1" applyFill="1" applyBorder="1" applyAlignment="1" applyProtection="1">
      <alignment horizontal="center" vertical="center" wrapText="1"/>
    </xf>
    <xf numFmtId="49" fontId="31" fillId="9" borderId="51" xfId="0" applyNumberFormat="1" applyFont="1" applyFill="1" applyBorder="1" applyAlignment="1" applyProtection="1">
      <alignment horizontal="center" vertical="center" wrapText="1"/>
    </xf>
    <xf numFmtId="49" fontId="31" fillId="6" borderId="44" xfId="0" applyNumberFormat="1" applyFont="1" applyFill="1" applyBorder="1" applyAlignment="1" applyProtection="1">
      <alignment horizontal="center" vertical="center" textRotation="255" wrapText="1"/>
    </xf>
    <xf numFmtId="49" fontId="31" fillId="6" borderId="45" xfId="0" applyNumberFormat="1" applyFont="1" applyFill="1" applyBorder="1" applyAlignment="1" applyProtection="1">
      <alignment horizontal="center" vertical="center" textRotation="255" wrapText="1"/>
    </xf>
    <xf numFmtId="49" fontId="31" fillId="6" borderId="46" xfId="0" applyNumberFormat="1" applyFont="1" applyFill="1" applyBorder="1" applyAlignment="1" applyProtection="1">
      <alignment horizontal="center" vertical="center" textRotation="255" wrapText="1"/>
    </xf>
    <xf numFmtId="49" fontId="31" fillId="6" borderId="47" xfId="0" applyNumberFormat="1" applyFont="1" applyFill="1" applyBorder="1" applyAlignment="1" applyProtection="1">
      <alignment horizontal="center" vertical="center" textRotation="255" wrapText="1"/>
    </xf>
    <xf numFmtId="49" fontId="31" fillId="6" borderId="0" xfId="0" applyNumberFormat="1" applyFont="1" applyFill="1" applyBorder="1" applyAlignment="1" applyProtection="1">
      <alignment horizontal="center" vertical="center" textRotation="255" wrapText="1"/>
    </xf>
    <xf numFmtId="49" fontId="31" fillId="6" borderId="48" xfId="0" applyNumberFormat="1" applyFont="1" applyFill="1" applyBorder="1" applyAlignment="1" applyProtection="1">
      <alignment horizontal="center" vertical="center" textRotation="255" wrapText="1"/>
    </xf>
    <xf numFmtId="49" fontId="31" fillId="6" borderId="49" xfId="0" applyNumberFormat="1" applyFont="1" applyFill="1" applyBorder="1" applyAlignment="1" applyProtection="1">
      <alignment horizontal="center" vertical="center" textRotation="255" wrapText="1"/>
    </xf>
    <xf numFmtId="49" fontId="31" fillId="6" borderId="50" xfId="0" applyNumberFormat="1" applyFont="1" applyFill="1" applyBorder="1" applyAlignment="1" applyProtection="1">
      <alignment horizontal="center" vertical="center" textRotation="255" wrapText="1"/>
    </xf>
    <xf numFmtId="49" fontId="31" fillId="6" borderId="51" xfId="0" applyNumberFormat="1" applyFont="1" applyFill="1" applyBorder="1" applyAlignment="1" applyProtection="1">
      <alignment horizontal="center" vertical="center" textRotation="255" wrapText="1"/>
    </xf>
    <xf numFmtId="49" fontId="31" fillId="3" borderId="44" xfId="0" applyNumberFormat="1" applyFont="1" applyFill="1" applyBorder="1" applyAlignment="1" applyProtection="1">
      <alignment horizontal="center" vertical="center" wrapText="1"/>
    </xf>
    <xf numFmtId="49" fontId="31" fillId="3" borderId="45" xfId="0" applyNumberFormat="1" applyFont="1" applyFill="1" applyBorder="1" applyAlignment="1" applyProtection="1">
      <alignment horizontal="center" vertical="center" wrapText="1"/>
    </xf>
    <xf numFmtId="49" fontId="31" fillId="3" borderId="46" xfId="0" applyNumberFormat="1" applyFont="1" applyFill="1" applyBorder="1" applyAlignment="1" applyProtection="1">
      <alignment horizontal="center" vertical="center" wrapText="1"/>
    </xf>
    <xf numFmtId="49" fontId="31" fillId="3" borderId="47" xfId="0" applyNumberFormat="1" applyFont="1" applyFill="1" applyBorder="1" applyAlignment="1" applyProtection="1">
      <alignment horizontal="center" vertical="center" wrapText="1"/>
    </xf>
    <xf numFmtId="49" fontId="31" fillId="3" borderId="0" xfId="0" applyNumberFormat="1" applyFont="1" applyFill="1" applyBorder="1" applyAlignment="1" applyProtection="1">
      <alignment horizontal="center" vertical="center" wrapText="1"/>
    </xf>
    <xf numFmtId="49" fontId="31" fillId="3" borderId="48" xfId="0" applyNumberFormat="1" applyFont="1" applyFill="1" applyBorder="1" applyAlignment="1" applyProtection="1">
      <alignment horizontal="center" vertical="center" wrapText="1"/>
    </xf>
    <xf numFmtId="49" fontId="31" fillId="3" borderId="49" xfId="0" applyNumberFormat="1" applyFont="1" applyFill="1" applyBorder="1" applyAlignment="1" applyProtection="1">
      <alignment horizontal="center" vertical="center" wrapText="1"/>
    </xf>
    <xf numFmtId="49" fontId="31" fillId="3" borderId="50" xfId="0" applyNumberFormat="1" applyFont="1" applyFill="1" applyBorder="1" applyAlignment="1" applyProtection="1">
      <alignment horizontal="center" vertical="center" wrapText="1"/>
    </xf>
    <xf numFmtId="49" fontId="31" fillId="3" borderId="51"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18" xfId="0" applyBorder="1" applyAlignment="1" applyProtection="1">
      <alignment horizontal="center" vertical="center" wrapText="1"/>
    </xf>
    <xf numFmtId="20" fontId="0" fillId="0" borderId="0" xfId="0" applyNumberFormat="1" applyAlignment="1" applyProtection="1">
      <alignment horizontal="center" vertical="center"/>
    </xf>
    <xf numFmtId="20" fontId="0" fillId="0" borderId="19" xfId="0" applyNumberFormat="1" applyBorder="1" applyAlignment="1" applyProtection="1">
      <alignment horizontal="center" vertical="center"/>
    </xf>
    <xf numFmtId="0" fontId="0" fillId="0" borderId="0" xfId="0" applyNumberFormat="1" applyAlignment="1" applyProtection="1">
      <alignment horizontal="center" vertical="center"/>
    </xf>
    <xf numFmtId="49" fontId="0" fillId="8" borderId="16" xfId="0" applyNumberFormat="1" applyFill="1" applyBorder="1" applyAlignment="1" applyProtection="1">
      <alignment vertical="center" wrapText="1"/>
      <protection locked="0"/>
    </xf>
    <xf numFmtId="49" fontId="0" fillId="8" borderId="3" xfId="0" applyNumberFormat="1" applyFill="1" applyBorder="1" applyAlignment="1" applyProtection="1">
      <alignment vertical="center" wrapText="1"/>
      <protection locked="0"/>
    </xf>
    <xf numFmtId="49" fontId="0" fillId="8" borderId="17" xfId="0" applyNumberFormat="1" applyFill="1" applyBorder="1" applyAlignment="1" applyProtection="1">
      <alignment vertical="center" wrapText="1"/>
      <protection locked="0"/>
    </xf>
    <xf numFmtId="49" fontId="0" fillId="8" borderId="18" xfId="0" applyNumberFormat="1" applyFill="1" applyBorder="1" applyAlignment="1" applyProtection="1">
      <alignment vertical="center" wrapText="1"/>
      <protection locked="0"/>
    </xf>
    <xf numFmtId="49" fontId="0" fillId="8" borderId="0" xfId="0" applyNumberFormat="1" applyFill="1" applyBorder="1" applyAlignment="1" applyProtection="1">
      <alignment vertical="center" wrapText="1"/>
      <protection locked="0"/>
    </xf>
    <xf numFmtId="49" fontId="0" fillId="8" borderId="19" xfId="0" applyNumberFormat="1" applyFill="1" applyBorder="1" applyAlignment="1" applyProtection="1">
      <alignment vertical="center" wrapText="1"/>
      <protection locked="0"/>
    </xf>
    <xf numFmtId="49" fontId="0" fillId="8" borderId="20" xfId="0" applyNumberFormat="1" applyFill="1" applyBorder="1" applyAlignment="1" applyProtection="1">
      <alignment vertical="center" wrapText="1"/>
      <protection locked="0"/>
    </xf>
    <xf numFmtId="49" fontId="0" fillId="8" borderId="9" xfId="0" applyNumberFormat="1" applyFill="1" applyBorder="1" applyAlignment="1" applyProtection="1">
      <alignment vertical="center" wrapText="1"/>
      <protection locked="0"/>
    </xf>
    <xf numFmtId="49" fontId="0" fillId="8" borderId="21" xfId="0" applyNumberFormat="1" applyFill="1" applyBorder="1" applyAlignment="1" applyProtection="1">
      <alignment vertical="center" wrapText="1"/>
      <protection locked="0"/>
    </xf>
    <xf numFmtId="20" fontId="0" fillId="0" borderId="0" xfId="0" applyNumberFormat="1" applyAlignment="1" applyProtection="1">
      <alignment horizontal="center" vertical="center" shrinkToFit="1"/>
    </xf>
    <xf numFmtId="20" fontId="0" fillId="0" borderId="19" xfId="0" applyNumberFormat="1" applyBorder="1" applyAlignment="1" applyProtection="1">
      <alignment horizontal="center" vertical="center" shrinkToFit="1"/>
    </xf>
    <xf numFmtId="49" fontId="0" fillId="9" borderId="16" xfId="0" applyNumberFormat="1" applyFill="1" applyBorder="1" applyAlignment="1" applyProtection="1">
      <alignment horizontal="center" vertical="center"/>
      <protection locked="0"/>
    </xf>
    <xf numFmtId="49" fontId="0" fillId="9" borderId="3" xfId="0" applyNumberFormat="1" applyFill="1" applyBorder="1" applyAlignment="1" applyProtection="1">
      <alignment horizontal="center" vertical="center"/>
      <protection locked="0"/>
    </xf>
    <xf numFmtId="49" fontId="0" fillId="9" borderId="17" xfId="0" applyNumberFormat="1" applyFill="1" applyBorder="1" applyAlignment="1" applyProtection="1">
      <alignment horizontal="center" vertical="center"/>
      <protection locked="0"/>
    </xf>
    <xf numFmtId="49" fontId="0" fillId="9" borderId="18" xfId="0" applyNumberFormat="1" applyFill="1" applyBorder="1" applyAlignment="1" applyProtection="1">
      <alignment horizontal="center" vertical="center"/>
      <protection locked="0"/>
    </xf>
    <xf numFmtId="49" fontId="0" fillId="9" borderId="0" xfId="0" applyNumberFormat="1" applyFill="1" applyBorder="1" applyAlignment="1" applyProtection="1">
      <alignment horizontal="center" vertical="center"/>
      <protection locked="0"/>
    </xf>
    <xf numFmtId="49" fontId="0" fillId="9" borderId="19" xfId="0" applyNumberFormat="1" applyFill="1" applyBorder="1" applyAlignment="1" applyProtection="1">
      <alignment horizontal="center" vertical="center"/>
      <protection locked="0"/>
    </xf>
    <xf numFmtId="49" fontId="0" fillId="9" borderId="20" xfId="0" applyNumberFormat="1" applyFill="1" applyBorder="1" applyAlignment="1" applyProtection="1">
      <alignment horizontal="center" vertical="center"/>
      <protection locked="0"/>
    </xf>
    <xf numFmtId="49" fontId="0" fillId="9" borderId="9" xfId="0" applyNumberFormat="1" applyFill="1" applyBorder="1" applyAlignment="1" applyProtection="1">
      <alignment horizontal="center" vertical="center"/>
      <protection locked="0"/>
    </xf>
    <xf numFmtId="49" fontId="0" fillId="9" borderId="21" xfId="0" applyNumberFormat="1" applyFill="1" applyBorder="1" applyAlignment="1" applyProtection="1">
      <alignment horizontal="center" vertical="center"/>
      <protection locked="0"/>
    </xf>
    <xf numFmtId="0" fontId="20" fillId="0" borderId="0" xfId="0" applyFont="1" applyBorder="1" applyAlignment="1" applyProtection="1">
      <alignment vertical="center"/>
    </xf>
    <xf numFmtId="49" fontId="0" fillId="0" borderId="0" xfId="0" applyNumberFormat="1" applyAlignment="1" applyProtection="1">
      <alignment horizontal="center" vertical="center"/>
    </xf>
    <xf numFmtId="49" fontId="0" fillId="7" borderId="16" xfId="0" applyNumberFormat="1" applyFill="1" applyBorder="1" applyAlignment="1" applyProtection="1">
      <alignment vertical="center" wrapText="1"/>
      <protection locked="0"/>
    </xf>
    <xf numFmtId="49" fontId="0" fillId="7" borderId="3" xfId="0" applyNumberFormat="1" applyFill="1" applyBorder="1" applyAlignment="1" applyProtection="1">
      <alignment vertical="center" wrapText="1"/>
      <protection locked="0"/>
    </xf>
    <xf numFmtId="49" fontId="0" fillId="7" borderId="17" xfId="0" applyNumberFormat="1" applyFill="1" applyBorder="1" applyAlignment="1" applyProtection="1">
      <alignment vertical="center" wrapText="1"/>
      <protection locked="0"/>
    </xf>
    <xf numFmtId="49" fontId="0" fillId="7" borderId="18" xfId="0" applyNumberFormat="1" applyFill="1" applyBorder="1" applyAlignment="1" applyProtection="1">
      <alignment vertical="center" wrapText="1"/>
      <protection locked="0"/>
    </xf>
    <xf numFmtId="49" fontId="0" fillId="7" borderId="0" xfId="0" applyNumberFormat="1" applyFill="1" applyBorder="1" applyAlignment="1" applyProtection="1">
      <alignment vertical="center" wrapText="1"/>
      <protection locked="0"/>
    </xf>
    <xf numFmtId="49" fontId="0" fillId="7" borderId="19" xfId="0" applyNumberFormat="1" applyFill="1" applyBorder="1" applyAlignment="1" applyProtection="1">
      <alignment vertical="center" wrapText="1"/>
      <protection locked="0"/>
    </xf>
    <xf numFmtId="49" fontId="0" fillId="7" borderId="20" xfId="0" applyNumberFormat="1" applyFill="1" applyBorder="1" applyAlignment="1" applyProtection="1">
      <alignment vertical="center" wrapText="1"/>
      <protection locked="0"/>
    </xf>
    <xf numFmtId="49" fontId="0" fillId="7" borderId="9" xfId="0" applyNumberFormat="1" applyFill="1" applyBorder="1" applyAlignment="1" applyProtection="1">
      <alignment vertical="center" wrapText="1"/>
      <protection locked="0"/>
    </xf>
    <xf numFmtId="49" fontId="0" fillId="7" borderId="21" xfId="0" applyNumberFormat="1" applyFill="1" applyBorder="1" applyAlignment="1" applyProtection="1">
      <alignment vertical="center" wrapText="1"/>
      <protection locked="0"/>
    </xf>
    <xf numFmtId="0" fontId="0" fillId="0" borderId="24" xfId="0" applyBorder="1" applyAlignment="1" applyProtection="1">
      <alignment horizontal="center" vertical="center"/>
    </xf>
    <xf numFmtId="0" fontId="0" fillId="0" borderId="22"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3"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12" xfId="0" applyBorder="1" applyAlignment="1" applyProtection="1">
      <alignment horizontal="center" vertical="center"/>
    </xf>
    <xf numFmtId="0" fontId="0" fillId="0" borderId="29" xfId="0" applyBorder="1" applyAlignment="1" applyProtection="1">
      <alignment horizontal="center" vertical="center"/>
    </xf>
    <xf numFmtId="49" fontId="0" fillId="3" borderId="16" xfId="0" applyNumberFormat="1" applyFill="1" applyBorder="1" applyAlignment="1" applyProtection="1">
      <alignment vertical="top" wrapText="1"/>
      <protection locked="0"/>
    </xf>
    <xf numFmtId="49" fontId="0" fillId="3" borderId="3" xfId="0" applyNumberFormat="1" applyFill="1" applyBorder="1" applyAlignment="1" applyProtection="1">
      <alignment vertical="top" wrapText="1"/>
      <protection locked="0"/>
    </xf>
    <xf numFmtId="49" fontId="0" fillId="3" borderId="17" xfId="0" applyNumberFormat="1" applyFill="1" applyBorder="1" applyAlignment="1" applyProtection="1">
      <alignment vertical="top" wrapText="1"/>
      <protection locked="0"/>
    </xf>
    <xf numFmtId="49" fontId="0" fillId="3" borderId="18" xfId="0" applyNumberFormat="1" applyFill="1" applyBorder="1" applyAlignment="1" applyProtection="1">
      <alignment vertical="top" wrapText="1"/>
      <protection locked="0"/>
    </xf>
    <xf numFmtId="49" fontId="0" fillId="3" borderId="0" xfId="0" applyNumberFormat="1" applyFill="1" applyBorder="1" applyAlignment="1" applyProtection="1">
      <alignment vertical="top" wrapText="1"/>
      <protection locked="0"/>
    </xf>
    <xf numFmtId="49" fontId="0" fillId="3" borderId="19" xfId="0" applyNumberFormat="1" applyFill="1" applyBorder="1" applyAlignment="1" applyProtection="1">
      <alignment vertical="top" wrapText="1"/>
      <protection locked="0"/>
    </xf>
    <xf numFmtId="49" fontId="0" fillId="3" borderId="20" xfId="0" applyNumberFormat="1" applyFill="1" applyBorder="1" applyAlignment="1" applyProtection="1">
      <alignment vertical="top" wrapText="1"/>
      <protection locked="0"/>
    </xf>
    <xf numFmtId="49" fontId="0" fillId="3" borderId="9" xfId="0" applyNumberFormat="1" applyFill="1" applyBorder="1" applyAlignment="1" applyProtection="1">
      <alignment vertical="top" wrapText="1"/>
      <protection locked="0"/>
    </xf>
    <xf numFmtId="49" fontId="0" fillId="3" borderId="21" xfId="0" applyNumberFormat="1" applyFill="1" applyBorder="1" applyAlignment="1" applyProtection="1">
      <alignment vertical="top" wrapText="1"/>
      <protection locked="0"/>
    </xf>
    <xf numFmtId="0" fontId="0" fillId="0" borderId="16" xfId="0" applyBorder="1"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9" xfId="0" applyBorder="1" applyAlignment="1" applyProtection="1">
      <alignment horizontal="center" vertical="center"/>
    </xf>
    <xf numFmtId="0" fontId="0" fillId="0" borderId="21" xfId="0" applyBorder="1" applyAlignment="1" applyProtection="1">
      <alignment horizontal="center" vertical="center"/>
    </xf>
    <xf numFmtId="49" fontId="0" fillId="9" borderId="16" xfId="0" applyNumberFormat="1" applyFill="1" applyBorder="1" applyAlignment="1" applyProtection="1">
      <alignment vertical="center" wrapText="1"/>
      <protection locked="0"/>
    </xf>
    <xf numFmtId="49" fontId="0" fillId="9" borderId="3" xfId="0" applyNumberFormat="1" applyFill="1" applyBorder="1" applyAlignment="1" applyProtection="1">
      <alignment vertical="center" wrapText="1"/>
      <protection locked="0"/>
    </xf>
    <xf numFmtId="49" fontId="0" fillId="9" borderId="17" xfId="0" applyNumberFormat="1" applyFill="1" applyBorder="1" applyAlignment="1" applyProtection="1">
      <alignment vertical="center" wrapText="1"/>
      <protection locked="0"/>
    </xf>
    <xf numFmtId="49" fontId="0" fillId="9" borderId="18" xfId="0" applyNumberFormat="1" applyFill="1" applyBorder="1" applyAlignment="1" applyProtection="1">
      <alignment vertical="center" wrapText="1"/>
      <protection locked="0"/>
    </xf>
    <xf numFmtId="49" fontId="0" fillId="9" borderId="0" xfId="0" applyNumberFormat="1" applyFill="1" applyBorder="1" applyAlignment="1" applyProtection="1">
      <alignment vertical="center" wrapText="1"/>
      <protection locked="0"/>
    </xf>
    <xf numFmtId="49" fontId="0" fillId="9" borderId="19" xfId="0" applyNumberFormat="1" applyFill="1" applyBorder="1" applyAlignment="1" applyProtection="1">
      <alignment vertical="center" wrapText="1"/>
      <protection locked="0"/>
    </xf>
    <xf numFmtId="49" fontId="0" fillId="9" borderId="20" xfId="0" applyNumberFormat="1" applyFill="1" applyBorder="1" applyAlignment="1" applyProtection="1">
      <alignment vertical="center" wrapText="1"/>
      <protection locked="0"/>
    </xf>
    <xf numFmtId="49" fontId="0" fillId="9" borderId="9" xfId="0" applyNumberFormat="1" applyFill="1" applyBorder="1" applyAlignment="1" applyProtection="1">
      <alignment vertical="center" wrapText="1"/>
      <protection locked="0"/>
    </xf>
    <xf numFmtId="49" fontId="0" fillId="9" borderId="21" xfId="0" applyNumberFormat="1" applyFill="1" applyBorder="1" applyAlignment="1" applyProtection="1">
      <alignment vertical="center" wrapText="1"/>
      <protection locked="0"/>
    </xf>
    <xf numFmtId="49" fontId="0" fillId="3" borderId="16" xfId="0" applyNumberFormat="1" applyFill="1" applyBorder="1" applyAlignment="1" applyProtection="1">
      <alignment vertical="center" wrapText="1"/>
      <protection locked="0"/>
    </xf>
    <xf numFmtId="49" fontId="0" fillId="3" borderId="3" xfId="0" applyNumberFormat="1" applyFill="1" applyBorder="1" applyAlignment="1" applyProtection="1">
      <alignment vertical="center" wrapText="1"/>
      <protection locked="0"/>
    </xf>
    <xf numFmtId="49" fontId="0" fillId="3" borderId="17" xfId="0" applyNumberFormat="1" applyFill="1" applyBorder="1" applyAlignment="1" applyProtection="1">
      <alignment vertical="center" wrapText="1"/>
      <protection locked="0"/>
    </xf>
    <xf numFmtId="49" fontId="0" fillId="3" borderId="18" xfId="0" applyNumberFormat="1" applyFill="1" applyBorder="1" applyAlignment="1" applyProtection="1">
      <alignment vertical="center" wrapText="1"/>
      <protection locked="0"/>
    </xf>
    <xf numFmtId="49" fontId="0" fillId="3" borderId="0" xfId="0" applyNumberFormat="1" applyFill="1" applyBorder="1" applyAlignment="1" applyProtection="1">
      <alignment vertical="center" wrapText="1"/>
      <protection locked="0"/>
    </xf>
    <xf numFmtId="49" fontId="0" fillId="3" borderId="19" xfId="0" applyNumberFormat="1" applyFill="1" applyBorder="1" applyAlignment="1" applyProtection="1">
      <alignment vertical="center" wrapText="1"/>
      <protection locked="0"/>
    </xf>
    <xf numFmtId="49" fontId="0" fillId="3" borderId="20" xfId="0" applyNumberFormat="1" applyFill="1" applyBorder="1" applyAlignment="1" applyProtection="1">
      <alignment vertical="center" wrapText="1"/>
      <protection locked="0"/>
    </xf>
    <xf numFmtId="49" fontId="0" fillId="3" borderId="9" xfId="0" applyNumberFormat="1" applyFill="1" applyBorder="1" applyAlignment="1" applyProtection="1">
      <alignment vertical="center" wrapText="1"/>
      <protection locked="0"/>
    </xf>
    <xf numFmtId="49" fontId="0" fillId="3" borderId="21" xfId="0" applyNumberFormat="1" applyFill="1" applyBorder="1" applyAlignment="1" applyProtection="1">
      <alignment vertical="center" wrapText="1"/>
      <protection locked="0"/>
    </xf>
    <xf numFmtId="49" fontId="0" fillId="6" borderId="16" xfId="0" applyNumberFormat="1" applyFill="1" applyBorder="1" applyAlignment="1" applyProtection="1">
      <alignment vertical="center" wrapText="1"/>
      <protection locked="0"/>
    </xf>
    <xf numFmtId="49" fontId="0" fillId="6" borderId="3" xfId="0" applyNumberFormat="1" applyFill="1" applyBorder="1" applyAlignment="1" applyProtection="1">
      <alignment vertical="center" wrapText="1"/>
      <protection locked="0"/>
    </xf>
    <xf numFmtId="49" fontId="0" fillId="6" borderId="17" xfId="0" applyNumberFormat="1" applyFill="1" applyBorder="1" applyAlignment="1" applyProtection="1">
      <alignment vertical="center" wrapText="1"/>
      <protection locked="0"/>
    </xf>
    <xf numFmtId="49" fontId="0" fillId="6" borderId="18" xfId="0" applyNumberFormat="1" applyFill="1" applyBorder="1" applyAlignment="1" applyProtection="1">
      <alignment vertical="center" wrapText="1"/>
      <protection locked="0"/>
    </xf>
    <xf numFmtId="49" fontId="0" fillId="6" borderId="0" xfId="0" applyNumberFormat="1" applyFill="1" applyBorder="1" applyAlignment="1" applyProtection="1">
      <alignment vertical="center" wrapText="1"/>
      <protection locked="0"/>
    </xf>
    <xf numFmtId="49" fontId="0" fillId="6" borderId="19" xfId="0" applyNumberFormat="1" applyFill="1" applyBorder="1" applyAlignment="1" applyProtection="1">
      <alignment vertical="center" wrapText="1"/>
      <protection locked="0"/>
    </xf>
    <xf numFmtId="49" fontId="0" fillId="6" borderId="20" xfId="0" applyNumberFormat="1" applyFill="1" applyBorder="1" applyAlignment="1" applyProtection="1">
      <alignment vertical="center" wrapText="1"/>
      <protection locked="0"/>
    </xf>
    <xf numFmtId="49" fontId="0" fillId="6" borderId="9" xfId="0" applyNumberFormat="1" applyFill="1" applyBorder="1" applyAlignment="1" applyProtection="1">
      <alignment vertical="center" wrapText="1"/>
      <protection locked="0"/>
    </xf>
    <xf numFmtId="49" fontId="0" fillId="6" borderId="21" xfId="0" applyNumberFormat="1" applyFill="1" applyBorder="1" applyAlignment="1" applyProtection="1">
      <alignment vertical="center" wrapText="1"/>
      <protection locked="0"/>
    </xf>
    <xf numFmtId="49" fontId="0" fillId="5" borderId="16" xfId="0" applyNumberFormat="1" applyFill="1" applyBorder="1" applyAlignment="1" applyProtection="1">
      <alignment vertical="center" wrapText="1"/>
      <protection locked="0"/>
    </xf>
    <xf numFmtId="49" fontId="0" fillId="5" borderId="3" xfId="0" applyNumberFormat="1" applyFill="1" applyBorder="1" applyAlignment="1" applyProtection="1">
      <alignment vertical="center" wrapText="1"/>
      <protection locked="0"/>
    </xf>
    <xf numFmtId="49" fontId="0" fillId="5" borderId="17" xfId="0" applyNumberFormat="1" applyFill="1" applyBorder="1" applyAlignment="1" applyProtection="1">
      <alignment vertical="center" wrapText="1"/>
      <protection locked="0"/>
    </xf>
    <xf numFmtId="49" fontId="0" fillId="5" borderId="18" xfId="0" applyNumberFormat="1" applyFill="1" applyBorder="1" applyAlignment="1" applyProtection="1">
      <alignment vertical="center" wrapText="1"/>
      <protection locked="0"/>
    </xf>
    <xf numFmtId="49" fontId="0" fillId="5" borderId="0" xfId="0" applyNumberFormat="1" applyFill="1" applyBorder="1" applyAlignment="1" applyProtection="1">
      <alignment vertical="center" wrapText="1"/>
      <protection locked="0"/>
    </xf>
    <xf numFmtId="49" fontId="0" fillId="5" borderId="19" xfId="0" applyNumberFormat="1" applyFill="1" applyBorder="1" applyAlignment="1" applyProtection="1">
      <alignment vertical="center" wrapText="1"/>
      <protection locked="0"/>
    </xf>
    <xf numFmtId="49" fontId="0" fillId="5" borderId="20" xfId="0" applyNumberFormat="1" applyFill="1" applyBorder="1" applyAlignment="1" applyProtection="1">
      <alignment vertical="center" wrapText="1"/>
      <protection locked="0"/>
    </xf>
    <xf numFmtId="49" fontId="0" fillId="5" borderId="9" xfId="0" applyNumberFormat="1" applyFill="1" applyBorder="1" applyAlignment="1" applyProtection="1">
      <alignment vertical="center" wrapText="1"/>
      <protection locked="0"/>
    </xf>
    <xf numFmtId="49" fontId="0" fillId="5" borderId="21" xfId="0" applyNumberFormat="1" applyFill="1" applyBorder="1" applyAlignment="1" applyProtection="1">
      <alignment vertical="center" wrapText="1"/>
      <protection locked="0"/>
    </xf>
    <xf numFmtId="49" fontId="0" fillId="10" borderId="16" xfId="0" applyNumberFormat="1" applyFill="1" applyBorder="1" applyAlignment="1" applyProtection="1">
      <alignment vertical="center" wrapText="1"/>
      <protection locked="0"/>
    </xf>
    <xf numFmtId="49" fontId="0" fillId="10" borderId="3" xfId="0" applyNumberFormat="1" applyFill="1" applyBorder="1" applyAlignment="1" applyProtection="1">
      <alignment vertical="center" wrapText="1"/>
      <protection locked="0"/>
    </xf>
    <xf numFmtId="49" fontId="0" fillId="10" borderId="17" xfId="0" applyNumberFormat="1" applyFill="1" applyBorder="1" applyAlignment="1" applyProtection="1">
      <alignment vertical="center" wrapText="1"/>
      <protection locked="0"/>
    </xf>
    <xf numFmtId="49" fontId="0" fillId="10" borderId="18" xfId="0" applyNumberFormat="1" applyFill="1" applyBorder="1" applyAlignment="1" applyProtection="1">
      <alignment vertical="center" wrapText="1"/>
      <protection locked="0"/>
    </xf>
    <xf numFmtId="49" fontId="0" fillId="10" borderId="0" xfId="0" applyNumberFormat="1" applyFill="1" applyBorder="1" applyAlignment="1" applyProtection="1">
      <alignment vertical="center" wrapText="1"/>
      <protection locked="0"/>
    </xf>
    <xf numFmtId="49" fontId="0" fillId="10" borderId="19" xfId="0" applyNumberFormat="1" applyFill="1" applyBorder="1" applyAlignment="1" applyProtection="1">
      <alignment vertical="center" wrapText="1"/>
      <protection locked="0"/>
    </xf>
    <xf numFmtId="49" fontId="0" fillId="10" borderId="20" xfId="0" applyNumberFormat="1" applyFill="1" applyBorder="1" applyAlignment="1" applyProtection="1">
      <alignment vertical="center" wrapText="1"/>
      <protection locked="0"/>
    </xf>
    <xf numFmtId="49" fontId="0" fillId="10" borderId="9" xfId="0" applyNumberFormat="1" applyFill="1" applyBorder="1" applyAlignment="1" applyProtection="1">
      <alignment vertical="center" wrapText="1"/>
      <protection locked="0"/>
    </xf>
    <xf numFmtId="49" fontId="0" fillId="10" borderId="21" xfId="0" applyNumberFormat="1" applyFill="1" applyBorder="1" applyAlignment="1" applyProtection="1">
      <alignment vertical="center" wrapText="1"/>
      <protection locked="0"/>
    </xf>
    <xf numFmtId="0" fontId="0" fillId="2" borderId="15" xfId="0" applyFill="1" applyBorder="1" applyAlignment="1" applyProtection="1">
      <alignment horizontal="center" vertical="center"/>
    </xf>
    <xf numFmtId="49" fontId="0" fillId="3" borderId="15" xfId="0" applyNumberFormat="1" applyFill="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0" fontId="20" fillId="0" borderId="30" xfId="0" applyFont="1" applyBorder="1" applyAlignment="1" applyProtection="1">
      <alignment vertical="center"/>
    </xf>
    <xf numFmtId="0" fontId="20" fillId="0" borderId="31" xfId="0" applyFont="1" applyBorder="1" applyAlignment="1" applyProtection="1">
      <alignment vertical="center"/>
    </xf>
    <xf numFmtId="0" fontId="20" fillId="0" borderId="32" xfId="0" applyFont="1" applyBorder="1" applyAlignment="1" applyProtection="1">
      <alignment vertical="center"/>
    </xf>
    <xf numFmtId="0" fontId="20" fillId="0" borderId="33" xfId="0" applyFont="1" applyBorder="1" applyAlignment="1" applyProtection="1">
      <alignment vertical="center"/>
    </xf>
    <xf numFmtId="0" fontId="20" fillId="0" borderId="34" xfId="0" applyFont="1" applyBorder="1" applyAlignment="1" applyProtection="1">
      <alignment vertical="center"/>
    </xf>
    <xf numFmtId="0" fontId="20" fillId="0" borderId="35" xfId="0" applyFont="1" applyBorder="1" applyAlignment="1" applyProtection="1">
      <alignment vertical="center"/>
    </xf>
    <xf numFmtId="0" fontId="20" fillId="0" borderId="36" xfId="0" applyFont="1" applyBorder="1" applyAlignment="1" applyProtection="1">
      <alignment vertical="center"/>
    </xf>
    <xf numFmtId="0" fontId="20" fillId="0" borderId="37" xfId="0" applyFont="1" applyBorder="1" applyAlignment="1" applyProtection="1">
      <alignment vertical="center"/>
    </xf>
    <xf numFmtId="0" fontId="0" fillId="0" borderId="15" xfId="0" applyBorder="1" applyAlignment="1" applyProtection="1">
      <alignment vertical="center"/>
    </xf>
    <xf numFmtId="0" fontId="0" fillId="0" borderId="15" xfId="0" applyBorder="1" applyAlignment="1" applyProtection="1">
      <alignment horizontal="center" vertical="center"/>
    </xf>
    <xf numFmtId="0" fontId="0" fillId="0" borderId="40" xfId="0" applyBorder="1" applyAlignment="1" applyProtection="1">
      <alignment horizontal="center" vertical="center"/>
    </xf>
    <xf numFmtId="56" fontId="23" fillId="3" borderId="40" xfId="0" applyNumberFormat="1" applyFont="1" applyFill="1" applyBorder="1" applyAlignment="1" applyProtection="1">
      <alignment horizontal="center" vertical="center" shrinkToFit="1"/>
      <protection locked="0"/>
    </xf>
    <xf numFmtId="0" fontId="23" fillId="3" borderId="13" xfId="0" applyNumberFormat="1" applyFont="1" applyFill="1" applyBorder="1" applyAlignment="1" applyProtection="1">
      <alignment horizontal="center" vertical="center" shrinkToFit="1"/>
      <protection locked="0"/>
    </xf>
    <xf numFmtId="0" fontId="23" fillId="3" borderId="42" xfId="0" applyNumberFormat="1" applyFont="1" applyFill="1" applyBorder="1" applyAlignment="1" applyProtection="1">
      <alignment horizontal="center" vertical="center" shrinkToFit="1"/>
      <protection locked="0"/>
    </xf>
    <xf numFmtId="0" fontId="23" fillId="3" borderId="40" xfId="0" applyNumberFormat="1" applyFont="1" applyFill="1" applyBorder="1" applyAlignment="1" applyProtection="1">
      <alignment horizontal="center" vertical="center" shrinkToFit="1"/>
      <protection locked="0"/>
    </xf>
    <xf numFmtId="0" fontId="0" fillId="0" borderId="16" xfId="0" applyBorder="1" applyAlignment="1" applyProtection="1">
      <alignment vertical="center"/>
    </xf>
    <xf numFmtId="0" fontId="0" fillId="0" borderId="3" xfId="0"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9" xfId="0" applyBorder="1" applyAlignment="1" applyProtection="1">
      <alignment vertical="center"/>
    </xf>
    <xf numFmtId="0" fontId="0" fillId="0" borderId="21" xfId="0" applyBorder="1" applyAlignment="1" applyProtection="1">
      <alignment vertical="center"/>
    </xf>
    <xf numFmtId="49" fontId="0" fillId="3" borderId="15" xfId="0" applyNumberFormat="1" applyFill="1" applyBorder="1" applyAlignment="1" applyProtection="1">
      <alignment vertical="center" wrapText="1"/>
      <protection locked="0"/>
    </xf>
    <xf numFmtId="0" fontId="20" fillId="0" borderId="0" xfId="0" applyFont="1" applyBorder="1" applyAlignment="1" applyProtection="1">
      <alignment horizontal="center" vertical="center"/>
    </xf>
    <xf numFmtId="0" fontId="26" fillId="4" borderId="0" xfId="0" applyFont="1" applyFill="1" applyBorder="1" applyAlignment="1" applyProtection="1">
      <alignment horizontal="center" vertical="center"/>
    </xf>
    <xf numFmtId="0" fontId="20" fillId="0" borderId="0" xfId="0" applyFont="1" applyBorder="1" applyAlignment="1" applyProtection="1">
      <alignment vertical="center" shrinkToFit="1"/>
    </xf>
    <xf numFmtId="0" fontId="0" fillId="8" borderId="16" xfId="0" applyNumberFormat="1" applyFill="1" applyBorder="1" applyAlignment="1" applyProtection="1">
      <alignment vertical="center" wrapText="1"/>
      <protection locked="0"/>
    </xf>
    <xf numFmtId="0" fontId="0" fillId="8" borderId="3" xfId="0" applyNumberFormat="1" applyFill="1" applyBorder="1" applyAlignment="1" applyProtection="1">
      <alignment vertical="center" wrapText="1"/>
      <protection locked="0"/>
    </xf>
    <xf numFmtId="0" fontId="0" fillId="8" borderId="17" xfId="0" applyNumberFormat="1" applyFill="1" applyBorder="1" applyAlignment="1" applyProtection="1">
      <alignment vertical="center" wrapText="1"/>
      <protection locked="0"/>
    </xf>
    <xf numFmtId="0" fontId="0" fillId="8" borderId="18" xfId="0" applyNumberFormat="1" applyFill="1" applyBorder="1" applyAlignment="1" applyProtection="1">
      <alignment vertical="center" wrapText="1"/>
      <protection locked="0"/>
    </xf>
    <xf numFmtId="0" fontId="0" fillId="8" borderId="0" xfId="0" applyNumberFormat="1" applyFill="1" applyBorder="1" applyAlignment="1" applyProtection="1">
      <alignment vertical="center" wrapText="1"/>
      <protection locked="0"/>
    </xf>
    <xf numFmtId="0" fontId="0" fillId="8" borderId="19" xfId="0" applyNumberFormat="1" applyFill="1" applyBorder="1" applyAlignment="1" applyProtection="1">
      <alignment vertical="center" wrapText="1"/>
      <protection locked="0"/>
    </xf>
    <xf numFmtId="0" fontId="0" fillId="8" borderId="20" xfId="0" applyNumberFormat="1" applyFill="1" applyBorder="1" applyAlignment="1" applyProtection="1">
      <alignment vertical="center" wrapText="1"/>
      <protection locked="0"/>
    </xf>
    <xf numFmtId="0" fontId="0" fillId="8" borderId="9" xfId="0" applyNumberFormat="1" applyFill="1" applyBorder="1" applyAlignment="1" applyProtection="1">
      <alignment vertical="center" wrapText="1"/>
      <protection locked="0"/>
    </xf>
    <xf numFmtId="0" fontId="0" fillId="8" borderId="21" xfId="0" applyNumberFormat="1" applyFill="1" applyBorder="1" applyAlignment="1" applyProtection="1">
      <alignment vertical="center" wrapText="1"/>
      <protection locked="0"/>
    </xf>
    <xf numFmtId="0" fontId="0" fillId="0" borderId="0" xfId="0" applyFill="1" applyAlignment="1" applyProtection="1">
      <alignment horizontal="center" vertical="center"/>
    </xf>
    <xf numFmtId="0" fontId="0" fillId="9" borderId="40" xfId="0" applyFill="1" applyBorder="1" applyAlignment="1">
      <alignment horizontal="center"/>
    </xf>
    <xf numFmtId="0" fontId="0" fillId="9" borderId="13" xfId="0" applyFill="1" applyBorder="1" applyAlignment="1">
      <alignment horizontal="center"/>
    </xf>
    <xf numFmtId="0" fontId="0" fillId="9" borderId="42" xfId="0" applyFill="1" applyBorder="1" applyAlignment="1">
      <alignment horizontal="center"/>
    </xf>
    <xf numFmtId="0" fontId="0" fillId="10" borderId="40" xfId="0" applyFill="1" applyBorder="1" applyAlignment="1">
      <alignment horizontal="center"/>
    </xf>
    <xf numFmtId="0" fontId="0" fillId="10" borderId="13" xfId="0" applyFill="1" applyBorder="1" applyAlignment="1">
      <alignment horizontal="center"/>
    </xf>
    <xf numFmtId="0" fontId="0" fillId="5" borderId="40" xfId="0" applyFill="1" applyBorder="1" applyAlignment="1">
      <alignment horizontal="center"/>
    </xf>
    <xf numFmtId="0" fontId="0" fillId="5" borderId="13" xfId="0" applyFill="1" applyBorder="1" applyAlignment="1">
      <alignment horizontal="center"/>
    </xf>
    <xf numFmtId="0" fontId="0" fillId="6" borderId="40" xfId="0" applyFill="1" applyBorder="1" applyAlignment="1">
      <alignment horizontal="center"/>
    </xf>
    <xf numFmtId="0" fontId="0" fillId="6" borderId="13" xfId="0" applyFill="1" applyBorder="1" applyAlignment="1">
      <alignment horizontal="center"/>
    </xf>
    <xf numFmtId="0" fontId="0" fillId="3" borderId="40" xfId="0" applyFill="1" applyBorder="1" applyAlignment="1">
      <alignment horizontal="center"/>
    </xf>
    <xf numFmtId="0" fontId="0" fillId="3" borderId="13" xfId="0" applyFill="1" applyBorder="1" applyAlignment="1">
      <alignment horizontal="center"/>
    </xf>
    <xf numFmtId="0" fontId="0" fillId="7" borderId="40" xfId="0" applyFill="1" applyBorder="1" applyAlignment="1">
      <alignment horizontal="center"/>
    </xf>
    <xf numFmtId="0" fontId="0" fillId="7" borderId="13" xfId="0" applyFill="1" applyBorder="1" applyAlignment="1">
      <alignment horizontal="center"/>
    </xf>
    <xf numFmtId="0" fontId="0" fillId="8" borderId="40" xfId="0" applyFill="1" applyBorder="1" applyAlignment="1">
      <alignment horizontal="center"/>
    </xf>
    <xf numFmtId="0" fontId="0" fillId="8" borderId="13" xfId="0" applyFill="1" applyBorder="1" applyAlignment="1">
      <alignment horizontal="center"/>
    </xf>
  </cellXfs>
  <cellStyles count="1">
    <cellStyle name="標準" xfId="0" builtinId="0"/>
  </cellStyles>
  <dxfs count="281">
    <dxf>
      <font>
        <color theme="0"/>
      </font>
      <fill>
        <patternFill>
          <bgColor rgb="FFFF0000"/>
        </patternFill>
      </fill>
      <border>
        <left style="hair">
          <color auto="1"/>
        </left>
        <right style="hair">
          <color auto="1"/>
        </right>
        <top style="hair">
          <color auto="1"/>
        </top>
        <bottom style="hair">
          <color auto="1"/>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vertical/>
        <horizontal/>
      </border>
    </dxf>
    <dxf>
      <font>
        <color theme="0"/>
      </font>
      <fill>
        <patternFill>
          <bgColor rgb="FFFF0000"/>
        </patternFill>
      </fill>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val="0"/>
        <color theme="0"/>
      </font>
      <fill>
        <patternFill>
          <bgColor rgb="FFFF0000"/>
        </patternFill>
      </fill>
    </dxf>
    <dxf>
      <font>
        <b/>
        <i val="0"/>
        <color theme="1"/>
      </font>
      <border>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fill>
        <patternFill patternType="none">
          <bgColor auto="1"/>
        </patternFill>
      </fill>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style="hair">
          <color auto="1"/>
        </top>
        <bottom/>
        <vertical/>
        <horizontal/>
      </border>
    </dxf>
    <dxf>
      <font>
        <b/>
        <i val="0"/>
        <color theme="1"/>
      </font>
      <border>
        <left/>
        <right/>
        <top/>
        <bottom/>
        <vertical/>
        <horizontal/>
      </border>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border>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FFCCCC"/>
      <color rgb="FFFFCC00"/>
      <color rgb="FFE4BE1C"/>
      <color rgb="FF00FFFF"/>
      <color rgb="FFCC9900"/>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A$451" lockText="1" noThreeD="1"/>
</file>

<file path=xl/ctrlProps/ctrlProp2.xml><?xml version="1.0" encoding="utf-8"?>
<formControlPr xmlns="http://schemas.microsoft.com/office/spreadsheetml/2009/9/main" objectType="CheckBox" fmlaLink="$CA$453" lockText="1" noThreeD="1"/>
</file>

<file path=xl/ctrlProps/ctrlProp3.xml><?xml version="1.0" encoding="utf-8"?>
<formControlPr xmlns="http://schemas.microsoft.com/office/spreadsheetml/2009/9/main" objectType="CheckBox" fmlaLink="$CA$545" lockText="1" noThreeD="1"/>
</file>

<file path=xl/ctrlProps/ctrlProp4.xml><?xml version="1.0" encoding="utf-8"?>
<formControlPr xmlns="http://schemas.microsoft.com/office/spreadsheetml/2009/9/main" objectType="CheckBox" fmlaLink="$CA$547"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47625</xdr:colOff>
      <xdr:row>65</xdr:row>
      <xdr:rowOff>9525</xdr:rowOff>
    </xdr:from>
    <xdr:to>
      <xdr:col>42</xdr:col>
      <xdr:colOff>76200</xdr:colOff>
      <xdr:row>71</xdr:row>
      <xdr:rowOff>9525</xdr:rowOff>
    </xdr:to>
    <xdr:sp macro="" textlink="">
      <xdr:nvSpPr>
        <xdr:cNvPr id="2" name="正方形/長方形 1"/>
        <xdr:cNvSpPr/>
      </xdr:nvSpPr>
      <xdr:spPr>
        <a:xfrm>
          <a:off x="828675" y="12230100"/>
          <a:ext cx="7162800" cy="1666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126</xdr:row>
      <xdr:rowOff>9525</xdr:rowOff>
    </xdr:from>
    <xdr:to>
      <xdr:col>42</xdr:col>
      <xdr:colOff>76200</xdr:colOff>
      <xdr:row>132</xdr:row>
      <xdr:rowOff>9525</xdr:rowOff>
    </xdr:to>
    <xdr:sp macro="" textlink="">
      <xdr:nvSpPr>
        <xdr:cNvPr id="3" name="正方形/長方形 2"/>
        <xdr:cNvSpPr/>
      </xdr:nvSpPr>
      <xdr:spPr>
        <a:xfrm>
          <a:off x="828675" y="23679150"/>
          <a:ext cx="7162800" cy="1666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449</xdr:row>
          <xdr:rowOff>57150</xdr:rowOff>
        </xdr:from>
        <xdr:to>
          <xdr:col>34</xdr:col>
          <xdr:colOff>9525</xdr:colOff>
          <xdr:row>453</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449</xdr:row>
          <xdr:rowOff>57150</xdr:rowOff>
        </xdr:from>
        <xdr:to>
          <xdr:col>44</xdr:col>
          <xdr:colOff>28575</xdr:colOff>
          <xdr:row>453</xdr:row>
          <xdr:rowOff>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特記事項のみ入力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544</xdr:row>
          <xdr:rowOff>9525</xdr:rowOff>
        </xdr:from>
        <xdr:to>
          <xdr:col>38</xdr:col>
          <xdr:colOff>38100</xdr:colOff>
          <xdr:row>547</xdr:row>
          <xdr:rowOff>9525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544</xdr:row>
          <xdr:rowOff>9525</xdr:rowOff>
        </xdr:from>
        <xdr:to>
          <xdr:col>48</xdr:col>
          <xdr:colOff>57150</xdr:colOff>
          <xdr:row>547</xdr:row>
          <xdr:rowOff>19050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特記事項のみ入力</a:t>
              </a:r>
            </a:p>
          </xdr:txBody>
        </xdr:sp>
        <xdr:clientData/>
      </xdr:twoCellAnchor>
    </mc:Choice>
    <mc:Fallback/>
  </mc:AlternateContent>
  <xdr:twoCellAnchor>
    <xdr:from>
      <xdr:col>33</xdr:col>
      <xdr:colOff>78827</xdr:colOff>
      <xdr:row>14</xdr:row>
      <xdr:rowOff>13139</xdr:rowOff>
    </xdr:from>
    <xdr:to>
      <xdr:col>34</xdr:col>
      <xdr:colOff>78828</xdr:colOff>
      <xdr:row>21</xdr:row>
      <xdr:rowOff>59120</xdr:rowOff>
    </xdr:to>
    <xdr:sp macro="" textlink="">
      <xdr:nvSpPr>
        <xdr:cNvPr id="2" name="右中かっこ 1"/>
        <xdr:cNvSpPr/>
      </xdr:nvSpPr>
      <xdr:spPr>
        <a:xfrm>
          <a:off x="3547241" y="932794"/>
          <a:ext cx="105104" cy="50580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14</xdr:row>
      <xdr:rowOff>0</xdr:rowOff>
    </xdr:from>
    <xdr:to>
      <xdr:col>9</xdr:col>
      <xdr:colOff>259774</xdr:colOff>
      <xdr:row>36</xdr:row>
      <xdr:rowOff>94803</xdr:rowOff>
    </xdr:to>
    <xdr:pic>
      <xdr:nvPicPr>
        <xdr:cNvPr id="2" name="図 1"/>
        <xdr:cNvPicPr>
          <a:picLocks noChangeAspect="1"/>
        </xdr:cNvPicPr>
      </xdr:nvPicPr>
      <xdr:blipFill>
        <a:blip xmlns:r="http://schemas.openxmlformats.org/officeDocument/2006/relationships" r:embed="rId1"/>
        <a:stretch>
          <a:fillRect/>
        </a:stretch>
      </xdr:blipFill>
      <xdr:spPr>
        <a:xfrm>
          <a:off x="1" y="2424545"/>
          <a:ext cx="6494318" cy="3904803"/>
        </a:xfrm>
        <a:prstGeom prst="rect">
          <a:avLst/>
        </a:prstGeom>
      </xdr:spPr>
    </xdr:pic>
    <xdr:clientData/>
  </xdr:twoCellAnchor>
  <xdr:twoCellAnchor editAs="oneCell">
    <xdr:from>
      <xdr:col>6</xdr:col>
      <xdr:colOff>86591</xdr:colOff>
      <xdr:row>20</xdr:row>
      <xdr:rowOff>173181</xdr:rowOff>
    </xdr:from>
    <xdr:to>
      <xdr:col>17</xdr:col>
      <xdr:colOff>0</xdr:colOff>
      <xdr:row>47</xdr:row>
      <xdr:rowOff>26286</xdr:rowOff>
    </xdr:to>
    <xdr:pic>
      <xdr:nvPicPr>
        <xdr:cNvPr id="3" name="図 2"/>
        <xdr:cNvPicPr>
          <a:picLocks noChangeAspect="1"/>
        </xdr:cNvPicPr>
      </xdr:nvPicPr>
      <xdr:blipFill>
        <a:blip xmlns:r="http://schemas.openxmlformats.org/officeDocument/2006/relationships" r:embed="rId2"/>
        <a:stretch>
          <a:fillRect/>
        </a:stretch>
      </xdr:blipFill>
      <xdr:spPr>
        <a:xfrm>
          <a:off x="4242955" y="3636817"/>
          <a:ext cx="7533409" cy="4529014"/>
        </a:xfrm>
        <a:prstGeom prst="rect">
          <a:avLst/>
        </a:prstGeom>
      </xdr:spPr>
    </xdr:pic>
    <xdr:clientData/>
  </xdr:twoCellAnchor>
  <xdr:twoCellAnchor>
    <xdr:from>
      <xdr:col>5</xdr:col>
      <xdr:colOff>202548</xdr:colOff>
      <xdr:row>28</xdr:row>
      <xdr:rowOff>97886</xdr:rowOff>
    </xdr:from>
    <xdr:to>
      <xdr:col>8</xdr:col>
      <xdr:colOff>103910</xdr:colOff>
      <xdr:row>32</xdr:row>
      <xdr:rowOff>97886</xdr:rowOff>
    </xdr:to>
    <xdr:sp macro="" textlink="">
      <xdr:nvSpPr>
        <xdr:cNvPr id="4" name="下矢印 3"/>
        <xdr:cNvSpPr/>
      </xdr:nvSpPr>
      <xdr:spPr>
        <a:xfrm rot="18738613">
          <a:off x="4273827" y="4334064"/>
          <a:ext cx="695739" cy="19637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467591</xdr:colOff>
      <xdr:row>15</xdr:row>
      <xdr:rowOff>34637</xdr:rowOff>
    </xdr:from>
    <xdr:to>
      <xdr:col>10</xdr:col>
      <xdr:colOff>519545</xdr:colOff>
      <xdr:row>27</xdr:row>
      <xdr:rowOff>103909</xdr:rowOff>
    </xdr:to>
    <xdr:sp macro="" textlink="">
      <xdr:nvSpPr>
        <xdr:cNvPr id="5" name="角丸四角形吹き出し 4"/>
        <xdr:cNvSpPr/>
      </xdr:nvSpPr>
      <xdr:spPr>
        <a:xfrm>
          <a:off x="5316682" y="2632364"/>
          <a:ext cx="2130136" cy="2147454"/>
        </a:xfrm>
        <a:prstGeom prst="wedgeRoundRectCallout">
          <a:avLst>
            <a:gd name="adj1" fmla="val -63922"/>
            <a:gd name="adj2" fmla="val 560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1</a:t>
          </a:r>
          <a:r>
            <a:rPr kumimoji="1" lang="ja-JP" altLang="en-US" sz="1800"/>
            <a:t>項目目に</a:t>
          </a:r>
          <a:r>
            <a:rPr kumimoji="1" lang="en-US" altLang="ja-JP" sz="1800"/>
            <a:t>2,3</a:t>
          </a:r>
          <a:r>
            <a:rPr kumimoji="1" lang="ja-JP" altLang="en-US" sz="1800"/>
            <a:t>項目目の内容も同時に入力したい場合は、（</a:t>
          </a:r>
          <a:r>
            <a:rPr kumimoji="1" lang="en-US" altLang="ja-JP" sz="1800"/>
            <a:t>2,3</a:t>
          </a:r>
          <a:r>
            <a:rPr kumimoji="1" lang="ja-JP" altLang="en-US" sz="1800"/>
            <a:t>）と入力する「．」や「。」でも</a:t>
          </a:r>
          <a:r>
            <a:rPr kumimoji="1" lang="en-US" altLang="ja-JP" sz="1800"/>
            <a:t>OK</a:t>
          </a:r>
          <a:endParaRPr kumimoji="1" lang="ja-JP" altLang="en-US" sz="1800"/>
        </a:p>
      </xdr:txBody>
    </xdr:sp>
    <xdr:clientData/>
  </xdr:twoCellAnchor>
  <xdr:twoCellAnchor>
    <xdr:from>
      <xdr:col>13</xdr:col>
      <xdr:colOff>214594</xdr:colOff>
      <xdr:row>23</xdr:row>
      <xdr:rowOff>39907</xdr:rowOff>
    </xdr:from>
    <xdr:to>
      <xdr:col>16</xdr:col>
      <xdr:colOff>266548</xdr:colOff>
      <xdr:row>35</xdr:row>
      <xdr:rowOff>109179</xdr:rowOff>
    </xdr:to>
    <xdr:sp macro="" textlink="">
      <xdr:nvSpPr>
        <xdr:cNvPr id="7" name="角丸四角形吹き出し 6"/>
        <xdr:cNvSpPr/>
      </xdr:nvSpPr>
      <xdr:spPr>
        <a:xfrm>
          <a:off x="9151529" y="4040407"/>
          <a:ext cx="2114323" cy="2156489"/>
        </a:xfrm>
        <a:prstGeom prst="wedgeRoundRectCallout">
          <a:avLst>
            <a:gd name="adj1" fmla="val -63922"/>
            <a:gd name="adj2" fmla="val 560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重複入力防止のため、２，３項目目の入力フォームは消えます。</a:t>
          </a:r>
        </a:p>
      </xdr:txBody>
    </xdr:sp>
    <xdr:clientData/>
  </xdr:twoCellAnchor>
  <xdr:twoCellAnchor>
    <xdr:from>
      <xdr:col>6</xdr:col>
      <xdr:colOff>456725</xdr:colOff>
      <xdr:row>36</xdr:row>
      <xdr:rowOff>128387</xdr:rowOff>
    </xdr:from>
    <xdr:to>
      <xdr:col>12</xdr:col>
      <xdr:colOff>580964</xdr:colOff>
      <xdr:row>41</xdr:row>
      <xdr:rowOff>128386</xdr:rowOff>
    </xdr:to>
    <xdr:sp macro="" textlink="">
      <xdr:nvSpPr>
        <xdr:cNvPr id="13" name="角丸四角形 12"/>
        <xdr:cNvSpPr/>
      </xdr:nvSpPr>
      <xdr:spPr>
        <a:xfrm>
          <a:off x="4581464" y="6390039"/>
          <a:ext cx="4248978" cy="869673"/>
        </a:xfrm>
        <a:prstGeom prst="roundRect">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189</xdr:row>
      <xdr:rowOff>1</xdr:rowOff>
    </xdr:from>
    <xdr:to>
      <xdr:col>16</xdr:col>
      <xdr:colOff>34637</xdr:colOff>
      <xdr:row>227</xdr:row>
      <xdr:rowOff>24468</xdr:rowOff>
    </xdr:to>
    <xdr:pic>
      <xdr:nvPicPr>
        <xdr:cNvPr id="16" name="図 15"/>
        <xdr:cNvPicPr>
          <a:picLocks noChangeAspect="1"/>
        </xdr:cNvPicPr>
      </xdr:nvPicPr>
      <xdr:blipFill>
        <a:blip xmlns:r="http://schemas.openxmlformats.org/officeDocument/2006/relationships" r:embed="rId3"/>
        <a:stretch>
          <a:fillRect/>
        </a:stretch>
      </xdr:blipFill>
      <xdr:spPr>
        <a:xfrm>
          <a:off x="0" y="24418637"/>
          <a:ext cx="11118273" cy="6605376"/>
        </a:xfrm>
        <a:prstGeom prst="rect">
          <a:avLst/>
        </a:prstGeom>
      </xdr:spPr>
    </xdr:pic>
    <xdr:clientData/>
  </xdr:twoCellAnchor>
  <xdr:twoCellAnchor>
    <xdr:from>
      <xdr:col>9</xdr:col>
      <xdr:colOff>681472</xdr:colOff>
      <xdr:row>198</xdr:row>
      <xdr:rowOff>27957</xdr:rowOff>
    </xdr:from>
    <xdr:to>
      <xdr:col>17</xdr:col>
      <xdr:colOff>467591</xdr:colOff>
      <xdr:row>210</xdr:row>
      <xdr:rowOff>97229</xdr:rowOff>
    </xdr:to>
    <xdr:sp macro="" textlink="">
      <xdr:nvSpPr>
        <xdr:cNvPr id="17" name="角丸四角形吹き出し 16"/>
        <xdr:cNvSpPr/>
      </xdr:nvSpPr>
      <xdr:spPr>
        <a:xfrm>
          <a:off x="6916017" y="26005230"/>
          <a:ext cx="5327938" cy="2147454"/>
        </a:xfrm>
        <a:prstGeom prst="wedgeRoundRectCallout">
          <a:avLst>
            <a:gd name="adj1" fmla="val -63922"/>
            <a:gd name="adj2" fmla="val 560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１障害高齢者自立度　ランク「Ｊ２」を入力</a:t>
          </a:r>
          <a:endParaRPr kumimoji="1" lang="en-US" altLang="ja-JP" sz="1800"/>
        </a:p>
        <a:p>
          <a:pPr algn="l"/>
          <a:endParaRPr kumimoji="1" lang="en-US" altLang="ja-JP" sz="1800"/>
        </a:p>
        <a:p>
          <a:pPr algn="l"/>
          <a:r>
            <a:rPr kumimoji="1" lang="ja-JP" altLang="en-US" sz="1800"/>
            <a:t>２認知高齢者自立度　ランクを選択しないでコメントのみ入力</a:t>
          </a:r>
          <a:endParaRPr kumimoji="1" lang="en-US" altLang="ja-JP" sz="1800"/>
        </a:p>
        <a:p>
          <a:pPr algn="l"/>
          <a:endParaRPr kumimoji="1" lang="en-US" altLang="ja-JP" sz="1800"/>
        </a:p>
        <a:p>
          <a:pPr algn="l"/>
          <a:r>
            <a:rPr kumimoji="1" lang="ja-JP" altLang="en-US" sz="1800"/>
            <a:t>した場合</a:t>
          </a:r>
          <a:r>
            <a:rPr kumimoji="1" lang="en-US" altLang="ja-JP" sz="1800"/>
            <a:t>…</a:t>
          </a:r>
          <a:endParaRPr kumimoji="1" lang="ja-JP" altLang="en-US" sz="1800"/>
        </a:p>
      </xdr:txBody>
    </xdr:sp>
    <xdr:clientData/>
  </xdr:twoCellAnchor>
  <xdr:twoCellAnchor editAs="oneCell">
    <xdr:from>
      <xdr:col>0</xdr:col>
      <xdr:colOff>0</xdr:colOff>
      <xdr:row>228</xdr:row>
      <xdr:rowOff>0</xdr:rowOff>
    </xdr:from>
    <xdr:to>
      <xdr:col>23</xdr:col>
      <xdr:colOff>67273</xdr:colOff>
      <xdr:row>283</xdr:row>
      <xdr:rowOff>94048</xdr:rowOff>
    </xdr:to>
    <xdr:pic>
      <xdr:nvPicPr>
        <xdr:cNvPr id="18" name="図 17"/>
        <xdr:cNvPicPr>
          <a:picLocks noChangeAspect="1"/>
        </xdr:cNvPicPr>
      </xdr:nvPicPr>
      <xdr:blipFill>
        <a:blip xmlns:r="http://schemas.openxmlformats.org/officeDocument/2006/relationships" r:embed="rId4"/>
        <a:stretch>
          <a:fillRect/>
        </a:stretch>
      </xdr:blipFill>
      <xdr:spPr>
        <a:xfrm>
          <a:off x="0" y="31172727"/>
          <a:ext cx="16000000" cy="9619048"/>
        </a:xfrm>
        <a:prstGeom prst="rect">
          <a:avLst/>
        </a:prstGeom>
      </xdr:spPr>
    </xdr:pic>
    <xdr:clientData/>
  </xdr:twoCellAnchor>
  <xdr:twoCellAnchor>
    <xdr:from>
      <xdr:col>2</xdr:col>
      <xdr:colOff>415978</xdr:colOff>
      <xdr:row>247</xdr:row>
      <xdr:rowOff>41811</xdr:rowOff>
    </xdr:from>
    <xdr:to>
      <xdr:col>10</xdr:col>
      <xdr:colOff>202098</xdr:colOff>
      <xdr:row>259</xdr:row>
      <xdr:rowOff>111083</xdr:rowOff>
    </xdr:to>
    <xdr:sp macro="" textlink="">
      <xdr:nvSpPr>
        <xdr:cNvPr id="19" name="角丸四角形吹き出し 18"/>
        <xdr:cNvSpPr/>
      </xdr:nvSpPr>
      <xdr:spPr>
        <a:xfrm>
          <a:off x="1790891" y="34654833"/>
          <a:ext cx="5285772" cy="2156489"/>
        </a:xfrm>
        <a:prstGeom prst="wedgeRoundRectCallout">
          <a:avLst>
            <a:gd name="adj1" fmla="val -63922"/>
            <a:gd name="adj2" fmla="val 560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１障害高齢者自立度　ランク「Ｊ２」が表記</a:t>
          </a:r>
          <a:endParaRPr kumimoji="1" lang="en-US" altLang="ja-JP" sz="1800"/>
        </a:p>
        <a:p>
          <a:pPr algn="l"/>
          <a:endParaRPr kumimoji="1" lang="en-US" altLang="ja-JP" sz="1800"/>
        </a:p>
        <a:p>
          <a:pPr algn="l"/>
          <a:r>
            <a:rPr kumimoji="1" lang="ja-JP" altLang="en-US" sz="1800"/>
            <a:t>２認知高齢者自立度　ランクを選択していないため「項番」のみ表示</a:t>
          </a:r>
          <a:endParaRPr kumimoji="1" lang="en-US" altLang="ja-JP" sz="1800"/>
        </a:p>
        <a:p>
          <a:pPr algn="l"/>
          <a:endParaRPr kumimoji="1" lang="en-US" altLang="ja-JP" sz="1800"/>
        </a:p>
        <a:p>
          <a:pPr algn="l"/>
          <a:r>
            <a:rPr kumimoji="1" lang="ja-JP" altLang="en-US" sz="1800"/>
            <a:t>されます。</a:t>
          </a:r>
        </a:p>
      </xdr:txBody>
    </xdr:sp>
    <xdr:clientData/>
  </xdr:twoCellAnchor>
  <xdr:twoCellAnchor editAs="oneCell">
    <xdr:from>
      <xdr:col>0</xdr:col>
      <xdr:colOff>0</xdr:colOff>
      <xdr:row>48</xdr:row>
      <xdr:rowOff>0</xdr:rowOff>
    </xdr:from>
    <xdr:to>
      <xdr:col>12</xdr:col>
      <xdr:colOff>675829</xdr:colOff>
      <xdr:row>78</xdr:row>
      <xdr:rowOff>145677</xdr:rowOff>
    </xdr:to>
    <xdr:pic>
      <xdr:nvPicPr>
        <xdr:cNvPr id="20" name="図 19"/>
        <xdr:cNvPicPr>
          <a:picLocks noChangeAspect="1"/>
        </xdr:cNvPicPr>
      </xdr:nvPicPr>
      <xdr:blipFill>
        <a:blip xmlns:r="http://schemas.openxmlformats.org/officeDocument/2006/relationships" r:embed="rId5"/>
        <a:stretch>
          <a:fillRect/>
        </a:stretch>
      </xdr:blipFill>
      <xdr:spPr>
        <a:xfrm>
          <a:off x="0" y="8068235"/>
          <a:ext cx="8878535" cy="5188324"/>
        </a:xfrm>
        <a:prstGeom prst="rect">
          <a:avLst/>
        </a:prstGeom>
      </xdr:spPr>
    </xdr:pic>
    <xdr:clientData/>
  </xdr:twoCellAnchor>
  <xdr:twoCellAnchor>
    <xdr:from>
      <xdr:col>2</xdr:col>
      <xdr:colOff>683195</xdr:colOff>
      <xdr:row>48</xdr:row>
      <xdr:rowOff>29578</xdr:rowOff>
    </xdr:from>
    <xdr:to>
      <xdr:col>6</xdr:col>
      <xdr:colOff>51589</xdr:colOff>
      <xdr:row>60</xdr:row>
      <xdr:rowOff>98849</xdr:rowOff>
    </xdr:to>
    <xdr:sp macro="" textlink="">
      <xdr:nvSpPr>
        <xdr:cNvPr id="21" name="角丸四角形吹き出し 20"/>
        <xdr:cNvSpPr/>
      </xdr:nvSpPr>
      <xdr:spPr>
        <a:xfrm>
          <a:off x="2050313" y="8097813"/>
          <a:ext cx="2102629" cy="2086330"/>
        </a:xfrm>
        <a:prstGeom prst="wedgeRoundRectCallout">
          <a:avLst>
            <a:gd name="adj1" fmla="val -63922"/>
            <a:gd name="adj2" fmla="val 560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１，２，３項目同時表記になります。</a:t>
          </a:r>
        </a:p>
      </xdr:txBody>
    </xdr:sp>
    <xdr:clientData/>
  </xdr:twoCellAnchor>
  <xdr:twoCellAnchor editAs="oneCell">
    <xdr:from>
      <xdr:col>0</xdr:col>
      <xdr:colOff>0</xdr:colOff>
      <xdr:row>87</xdr:row>
      <xdr:rowOff>0</xdr:rowOff>
    </xdr:from>
    <xdr:to>
      <xdr:col>12</xdr:col>
      <xdr:colOff>165619</xdr:colOff>
      <xdr:row>117</xdr:row>
      <xdr:rowOff>13607</xdr:rowOff>
    </xdr:to>
    <xdr:pic>
      <xdr:nvPicPr>
        <xdr:cNvPr id="6" name="図 5"/>
        <xdr:cNvPicPr>
          <a:picLocks noChangeAspect="1"/>
        </xdr:cNvPicPr>
      </xdr:nvPicPr>
      <xdr:blipFill>
        <a:blip xmlns:r="http://schemas.openxmlformats.org/officeDocument/2006/relationships" r:embed="rId6"/>
        <a:stretch>
          <a:fillRect/>
        </a:stretch>
      </xdr:blipFill>
      <xdr:spPr>
        <a:xfrm>
          <a:off x="0" y="15389679"/>
          <a:ext cx="8329905" cy="5320392"/>
        </a:xfrm>
        <a:prstGeom prst="rect">
          <a:avLst/>
        </a:prstGeom>
      </xdr:spPr>
    </xdr:pic>
    <xdr:clientData/>
  </xdr:twoCellAnchor>
  <xdr:twoCellAnchor>
    <xdr:from>
      <xdr:col>3</xdr:col>
      <xdr:colOff>145312</xdr:colOff>
      <xdr:row>87</xdr:row>
      <xdr:rowOff>123824</xdr:rowOff>
    </xdr:from>
    <xdr:to>
      <xdr:col>11</xdr:col>
      <xdr:colOff>304799</xdr:colOff>
      <xdr:row>96</xdr:row>
      <xdr:rowOff>30011</xdr:rowOff>
    </xdr:to>
    <xdr:sp macro="" textlink="">
      <xdr:nvSpPr>
        <xdr:cNvPr id="22" name="角丸四角形吹き出し 21"/>
        <xdr:cNvSpPr/>
      </xdr:nvSpPr>
      <xdr:spPr>
        <a:xfrm>
          <a:off x="2202712" y="15039974"/>
          <a:ext cx="5645887" cy="1449237"/>
        </a:xfrm>
        <a:prstGeom prst="wedgeRoundRectCallout">
          <a:avLst>
            <a:gd name="adj1" fmla="val -56132"/>
            <a:gd name="adj2" fmla="val 631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入力する項目がない場合は「</a:t>
          </a:r>
          <a:r>
            <a:rPr kumimoji="1" lang="en-US" altLang="ja-JP" sz="1800"/>
            <a:t>※</a:t>
          </a:r>
          <a:r>
            <a:rPr kumimoji="1" lang="ja-JP" altLang="en-US" sz="1800"/>
            <a:t>特に問題なし」に☑をつける</a:t>
          </a:r>
          <a:endParaRPr kumimoji="1" lang="en-US" altLang="ja-JP" sz="1800"/>
        </a:p>
        <a:p>
          <a:pPr algn="l"/>
          <a:r>
            <a:rPr kumimoji="1" lang="ja-JP" altLang="en-US" sz="1800"/>
            <a:t>↓</a:t>
          </a:r>
          <a:endParaRPr kumimoji="1" lang="en-US" altLang="ja-JP" sz="1800"/>
        </a:p>
        <a:p>
          <a:pPr algn="l"/>
          <a:r>
            <a:rPr kumimoji="1" lang="ja-JP" altLang="en-US" sz="1800"/>
            <a:t>入力フォームが消えます</a:t>
          </a:r>
        </a:p>
      </xdr:txBody>
    </xdr:sp>
    <xdr:clientData/>
  </xdr:twoCellAnchor>
  <xdr:twoCellAnchor editAs="oneCell">
    <xdr:from>
      <xdr:col>7</xdr:col>
      <xdr:colOff>281667</xdr:colOff>
      <xdr:row>94</xdr:row>
      <xdr:rowOff>28575</xdr:rowOff>
    </xdr:from>
    <xdr:to>
      <xdr:col>19</xdr:col>
      <xdr:colOff>538693</xdr:colOff>
      <xdr:row>122</xdr:row>
      <xdr:rowOff>134646</xdr:rowOff>
    </xdr:to>
    <xdr:pic>
      <xdr:nvPicPr>
        <xdr:cNvPr id="23" name="図 22"/>
        <xdr:cNvPicPr>
          <a:picLocks noChangeAspect="1"/>
        </xdr:cNvPicPr>
      </xdr:nvPicPr>
      <xdr:blipFill>
        <a:blip xmlns:r="http://schemas.openxmlformats.org/officeDocument/2006/relationships" r:embed="rId7"/>
        <a:stretch>
          <a:fillRect/>
        </a:stretch>
      </xdr:blipFill>
      <xdr:spPr>
        <a:xfrm>
          <a:off x="5082267" y="16144875"/>
          <a:ext cx="8486626" cy="4906671"/>
        </a:xfrm>
        <a:prstGeom prst="rect">
          <a:avLst/>
        </a:prstGeom>
      </xdr:spPr>
    </xdr:pic>
    <xdr:clientData/>
  </xdr:twoCellAnchor>
  <xdr:twoCellAnchor>
    <xdr:from>
      <xdr:col>2</xdr:col>
      <xdr:colOff>461529</xdr:colOff>
      <xdr:row>104</xdr:row>
      <xdr:rowOff>123960</xdr:rowOff>
    </xdr:from>
    <xdr:to>
      <xdr:col>8</xdr:col>
      <xdr:colOff>262520</xdr:colOff>
      <xdr:row>108</xdr:row>
      <xdr:rowOff>123959</xdr:rowOff>
    </xdr:to>
    <xdr:sp macro="" textlink="">
      <xdr:nvSpPr>
        <xdr:cNvPr id="24" name="下矢印 23"/>
        <xdr:cNvSpPr/>
      </xdr:nvSpPr>
      <xdr:spPr>
        <a:xfrm rot="18738613">
          <a:off x="3410024" y="16933036"/>
          <a:ext cx="707571" cy="38831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542926</xdr:colOff>
      <xdr:row>113</xdr:row>
      <xdr:rowOff>104776</xdr:rowOff>
    </xdr:from>
    <xdr:to>
      <xdr:col>9</xdr:col>
      <xdr:colOff>276226</xdr:colOff>
      <xdr:row>115</xdr:row>
      <xdr:rowOff>85726</xdr:rowOff>
    </xdr:to>
    <xdr:sp macro="" textlink="">
      <xdr:nvSpPr>
        <xdr:cNvPr id="25" name="角丸四角形 24"/>
        <xdr:cNvSpPr/>
      </xdr:nvSpPr>
      <xdr:spPr>
        <a:xfrm>
          <a:off x="5343526" y="19478626"/>
          <a:ext cx="1104900" cy="323850"/>
        </a:xfrm>
        <a:prstGeom prst="roundRect">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424259</xdr:colOff>
      <xdr:row>103</xdr:row>
      <xdr:rowOff>104774</xdr:rowOff>
    </xdr:from>
    <xdr:to>
      <xdr:col>14</xdr:col>
      <xdr:colOff>387803</xdr:colOff>
      <xdr:row>111</xdr:row>
      <xdr:rowOff>15043</xdr:rowOff>
    </xdr:to>
    <xdr:sp macro="" textlink="">
      <xdr:nvSpPr>
        <xdr:cNvPr id="27" name="角丸四角形吹き出し 26"/>
        <xdr:cNvSpPr/>
      </xdr:nvSpPr>
      <xdr:spPr>
        <a:xfrm>
          <a:off x="6596459" y="17764124"/>
          <a:ext cx="3392544" cy="1281869"/>
        </a:xfrm>
        <a:prstGeom prst="wedgeRoundRectCallout">
          <a:avLst>
            <a:gd name="adj1" fmla="val -63775"/>
            <a:gd name="adj2" fmla="val 763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a:t>
          </a:r>
          <a:r>
            <a:rPr kumimoji="1" lang="en-US" altLang="ja-JP" sz="1800"/>
            <a:t>※</a:t>
          </a:r>
          <a:r>
            <a:rPr kumimoji="1" lang="ja-JP" altLang="en-US" sz="1800"/>
            <a:t>特に問題なし」と表記されます</a:t>
          </a:r>
          <a:endParaRPr kumimoji="1" lang="en-US" altLang="ja-JP" sz="1800"/>
        </a:p>
        <a:p>
          <a:pPr algn="l"/>
          <a:r>
            <a:rPr kumimoji="1" lang="ja-JP" altLang="en-US" sz="1800"/>
            <a:t>４郡も同じです</a:t>
          </a:r>
        </a:p>
      </xdr:txBody>
    </xdr:sp>
    <xdr:clientData/>
  </xdr:twoCellAnchor>
  <xdr:twoCellAnchor editAs="oneCell">
    <xdr:from>
      <xdr:col>0</xdr:col>
      <xdr:colOff>1</xdr:colOff>
      <xdr:row>127</xdr:row>
      <xdr:rowOff>0</xdr:rowOff>
    </xdr:from>
    <xdr:to>
      <xdr:col>9</xdr:col>
      <xdr:colOff>418934</xdr:colOff>
      <xdr:row>150</xdr:row>
      <xdr:rowOff>17318</xdr:rowOff>
    </xdr:to>
    <xdr:pic>
      <xdr:nvPicPr>
        <xdr:cNvPr id="28" name="図 27"/>
        <xdr:cNvPicPr>
          <a:picLocks noChangeAspect="1"/>
        </xdr:cNvPicPr>
      </xdr:nvPicPr>
      <xdr:blipFill>
        <a:blip xmlns:r="http://schemas.openxmlformats.org/officeDocument/2006/relationships" r:embed="rId8"/>
        <a:stretch>
          <a:fillRect/>
        </a:stretch>
      </xdr:blipFill>
      <xdr:spPr>
        <a:xfrm>
          <a:off x="1" y="21820909"/>
          <a:ext cx="6653478" cy="4000500"/>
        </a:xfrm>
        <a:prstGeom prst="rect">
          <a:avLst/>
        </a:prstGeom>
      </xdr:spPr>
    </xdr:pic>
    <xdr:clientData/>
  </xdr:twoCellAnchor>
  <xdr:twoCellAnchor>
    <xdr:from>
      <xdr:col>3</xdr:col>
      <xdr:colOff>453575</xdr:colOff>
      <xdr:row>124</xdr:row>
      <xdr:rowOff>146338</xdr:rowOff>
    </xdr:from>
    <xdr:to>
      <xdr:col>11</xdr:col>
      <xdr:colOff>613062</xdr:colOff>
      <xdr:row>133</xdr:row>
      <xdr:rowOff>52526</xdr:rowOff>
    </xdr:to>
    <xdr:sp macro="" textlink="">
      <xdr:nvSpPr>
        <xdr:cNvPr id="29" name="角丸四角形吹き出し 28"/>
        <xdr:cNvSpPr/>
      </xdr:nvSpPr>
      <xdr:spPr>
        <a:xfrm>
          <a:off x="2531757" y="21447702"/>
          <a:ext cx="5701305" cy="1464824"/>
        </a:xfrm>
        <a:prstGeom prst="wedgeRoundRectCallout">
          <a:avLst>
            <a:gd name="adj1" fmla="val -56132"/>
            <a:gd name="adj2" fmla="val 631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特記のみ入力したい場合は「特記事項のみ入力」に☑をつける</a:t>
          </a:r>
          <a:endParaRPr kumimoji="1" lang="en-US" altLang="ja-JP" sz="1800"/>
        </a:p>
        <a:p>
          <a:pPr algn="l"/>
          <a:r>
            <a:rPr kumimoji="1" lang="ja-JP" altLang="en-US" sz="1800"/>
            <a:t>↓</a:t>
          </a:r>
          <a:endParaRPr kumimoji="1" lang="en-US" altLang="ja-JP" sz="1800"/>
        </a:p>
        <a:p>
          <a:pPr algn="l"/>
          <a:r>
            <a:rPr kumimoji="1" lang="ja-JP" altLang="en-US" sz="1800"/>
            <a:t>「特記のみ入力」のフォームに入力</a:t>
          </a:r>
        </a:p>
      </xdr:txBody>
    </xdr:sp>
    <xdr:clientData/>
  </xdr:twoCellAnchor>
  <xdr:twoCellAnchor>
    <xdr:from>
      <xdr:col>0</xdr:col>
      <xdr:colOff>373206</xdr:colOff>
      <xdr:row>135</xdr:row>
      <xdr:rowOff>165389</xdr:rowOff>
    </xdr:from>
    <xdr:to>
      <xdr:col>6</xdr:col>
      <xdr:colOff>138543</xdr:colOff>
      <xdr:row>138</xdr:row>
      <xdr:rowOff>102177</xdr:rowOff>
    </xdr:to>
    <xdr:sp macro="" textlink="">
      <xdr:nvSpPr>
        <xdr:cNvPr id="30" name="角丸四角形 29"/>
        <xdr:cNvSpPr/>
      </xdr:nvSpPr>
      <xdr:spPr>
        <a:xfrm>
          <a:off x="373206" y="23311139"/>
          <a:ext cx="3880137" cy="451138"/>
        </a:xfrm>
        <a:prstGeom prst="roundRect">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121228</xdr:colOff>
      <xdr:row>136</xdr:row>
      <xdr:rowOff>121229</xdr:rowOff>
    </xdr:from>
    <xdr:to>
      <xdr:col>19</xdr:col>
      <xdr:colOff>432955</xdr:colOff>
      <xdr:row>172</xdr:row>
      <xdr:rowOff>105526</xdr:rowOff>
    </xdr:to>
    <xdr:pic>
      <xdr:nvPicPr>
        <xdr:cNvPr id="8" name="図 7"/>
        <xdr:cNvPicPr>
          <a:picLocks noChangeAspect="1"/>
        </xdr:cNvPicPr>
      </xdr:nvPicPr>
      <xdr:blipFill>
        <a:blip xmlns:r="http://schemas.openxmlformats.org/officeDocument/2006/relationships" r:embed="rId9"/>
        <a:stretch>
          <a:fillRect/>
        </a:stretch>
      </xdr:blipFill>
      <xdr:spPr>
        <a:xfrm>
          <a:off x="4970319" y="23673956"/>
          <a:ext cx="8624454" cy="6218843"/>
        </a:xfrm>
        <a:prstGeom prst="rect">
          <a:avLst/>
        </a:prstGeom>
      </xdr:spPr>
    </xdr:pic>
    <xdr:clientData/>
  </xdr:twoCellAnchor>
  <xdr:twoCellAnchor>
    <xdr:from>
      <xdr:col>1</xdr:col>
      <xdr:colOff>307135</xdr:colOff>
      <xdr:row>147</xdr:row>
      <xdr:rowOff>155140</xdr:rowOff>
    </xdr:from>
    <xdr:to>
      <xdr:col>8</xdr:col>
      <xdr:colOff>676792</xdr:colOff>
      <xdr:row>151</xdr:row>
      <xdr:rowOff>155138</xdr:rowOff>
    </xdr:to>
    <xdr:sp macro="" textlink="">
      <xdr:nvSpPr>
        <xdr:cNvPr id="31" name="下矢印 30"/>
        <xdr:cNvSpPr/>
      </xdr:nvSpPr>
      <xdr:spPr>
        <a:xfrm rot="18738613">
          <a:off x="3262873" y="23349856"/>
          <a:ext cx="692726" cy="52187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415636</xdr:colOff>
      <xdr:row>160</xdr:row>
      <xdr:rowOff>30307</xdr:rowOff>
    </xdr:from>
    <xdr:to>
      <xdr:col>10</xdr:col>
      <xdr:colOff>398318</xdr:colOff>
      <xdr:row>162</xdr:row>
      <xdr:rowOff>155862</xdr:rowOff>
    </xdr:to>
    <xdr:sp macro="" textlink="">
      <xdr:nvSpPr>
        <xdr:cNvPr id="32" name="角丸四角形 31"/>
        <xdr:cNvSpPr/>
      </xdr:nvSpPr>
      <xdr:spPr>
        <a:xfrm>
          <a:off x="5264727" y="27739398"/>
          <a:ext cx="2060864" cy="471919"/>
        </a:xfrm>
        <a:prstGeom prst="roundRect">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292640</xdr:colOff>
      <xdr:row>149</xdr:row>
      <xdr:rowOff>82261</xdr:rowOff>
    </xdr:from>
    <xdr:to>
      <xdr:col>15</xdr:col>
      <xdr:colOff>256185</xdr:colOff>
      <xdr:row>156</xdr:row>
      <xdr:rowOff>165712</xdr:rowOff>
    </xdr:to>
    <xdr:sp macro="" textlink="">
      <xdr:nvSpPr>
        <xdr:cNvPr id="33" name="角丸四角形吹き出し 32"/>
        <xdr:cNvSpPr/>
      </xdr:nvSpPr>
      <xdr:spPr>
        <a:xfrm>
          <a:off x="7219913" y="25886352"/>
          <a:ext cx="3427181" cy="1295724"/>
        </a:xfrm>
        <a:prstGeom prst="wedgeRoundRectCallout">
          <a:avLst>
            <a:gd name="adj1" fmla="val -63775"/>
            <a:gd name="adj2" fmla="val 763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入力フォームの文言が表示されます。</a:t>
          </a:r>
        </a:p>
      </xdr:txBody>
    </xdr:sp>
    <xdr:clientData/>
  </xdr:twoCellAnchor>
  <xdr:twoCellAnchor editAs="oneCell">
    <xdr:from>
      <xdr:col>0</xdr:col>
      <xdr:colOff>86591</xdr:colOff>
      <xdr:row>293</xdr:row>
      <xdr:rowOff>34636</xdr:rowOff>
    </xdr:from>
    <xdr:to>
      <xdr:col>13</xdr:col>
      <xdr:colOff>69271</xdr:colOff>
      <xdr:row>324</xdr:row>
      <xdr:rowOff>70248</xdr:rowOff>
    </xdr:to>
    <xdr:pic>
      <xdr:nvPicPr>
        <xdr:cNvPr id="9" name="図 8"/>
        <xdr:cNvPicPr>
          <a:picLocks noChangeAspect="1"/>
        </xdr:cNvPicPr>
      </xdr:nvPicPr>
      <xdr:blipFill>
        <a:blip xmlns:r="http://schemas.openxmlformats.org/officeDocument/2006/relationships" r:embed="rId10"/>
        <a:stretch>
          <a:fillRect/>
        </a:stretch>
      </xdr:blipFill>
      <xdr:spPr>
        <a:xfrm>
          <a:off x="86591" y="50430545"/>
          <a:ext cx="8988135" cy="5404247"/>
        </a:xfrm>
        <a:prstGeom prst="rect">
          <a:avLst/>
        </a:prstGeom>
      </xdr:spPr>
    </xdr:pic>
    <xdr:clientData/>
  </xdr:twoCellAnchor>
  <xdr:twoCellAnchor>
    <xdr:from>
      <xdr:col>3</xdr:col>
      <xdr:colOff>221673</xdr:colOff>
      <xdr:row>299</xdr:row>
      <xdr:rowOff>165389</xdr:rowOff>
    </xdr:from>
    <xdr:to>
      <xdr:col>6</xdr:col>
      <xdr:colOff>204355</xdr:colOff>
      <xdr:row>302</xdr:row>
      <xdr:rowOff>117763</xdr:rowOff>
    </xdr:to>
    <xdr:sp macro="" textlink="">
      <xdr:nvSpPr>
        <xdr:cNvPr id="34" name="角丸四角形 33"/>
        <xdr:cNvSpPr/>
      </xdr:nvSpPr>
      <xdr:spPr>
        <a:xfrm>
          <a:off x="2299855" y="51600389"/>
          <a:ext cx="2060864" cy="471919"/>
        </a:xfrm>
        <a:prstGeom prst="roundRect">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232255</xdr:colOff>
      <xdr:row>293</xdr:row>
      <xdr:rowOff>53106</xdr:rowOff>
    </xdr:from>
    <xdr:to>
      <xdr:col>15</xdr:col>
      <xdr:colOff>18375</xdr:colOff>
      <xdr:row>305</xdr:row>
      <xdr:rowOff>122378</xdr:rowOff>
    </xdr:to>
    <xdr:sp macro="" textlink="">
      <xdr:nvSpPr>
        <xdr:cNvPr id="35" name="角丸四角形吹き出し 34"/>
        <xdr:cNvSpPr/>
      </xdr:nvSpPr>
      <xdr:spPr>
        <a:xfrm>
          <a:off x="5081346" y="50449015"/>
          <a:ext cx="5327938" cy="2147454"/>
        </a:xfrm>
        <a:prstGeom prst="wedgeRoundRectCallout">
          <a:avLst>
            <a:gd name="adj1" fmla="val -60347"/>
            <a:gd name="adj2" fmla="val 100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1-3</a:t>
          </a:r>
          <a:r>
            <a:rPr kumimoji="1" lang="ja-JP" altLang="en-US" sz="1800"/>
            <a:t>：寝返りに「（４）何かにつかまればできる」を入力しておくと</a:t>
          </a:r>
          <a:r>
            <a:rPr kumimoji="1" lang="en-US" altLang="ja-JP" sz="1800"/>
            <a:t>…</a:t>
          </a:r>
          <a:endParaRPr kumimoji="1" lang="ja-JP" altLang="en-US" sz="1800"/>
        </a:p>
      </xdr:txBody>
    </xdr:sp>
    <xdr:clientData/>
  </xdr:twoCellAnchor>
  <xdr:twoCellAnchor editAs="oneCell">
    <xdr:from>
      <xdr:col>0</xdr:col>
      <xdr:colOff>0</xdr:colOff>
      <xdr:row>326</xdr:row>
      <xdr:rowOff>0</xdr:rowOff>
    </xdr:from>
    <xdr:to>
      <xdr:col>23</xdr:col>
      <xdr:colOff>67273</xdr:colOff>
      <xdr:row>381</xdr:row>
      <xdr:rowOff>94048</xdr:rowOff>
    </xdr:to>
    <xdr:pic>
      <xdr:nvPicPr>
        <xdr:cNvPr id="10" name="図 9"/>
        <xdr:cNvPicPr>
          <a:picLocks noChangeAspect="1"/>
        </xdr:cNvPicPr>
      </xdr:nvPicPr>
      <xdr:blipFill>
        <a:blip xmlns:r="http://schemas.openxmlformats.org/officeDocument/2006/relationships" r:embed="rId11"/>
        <a:stretch>
          <a:fillRect/>
        </a:stretch>
      </xdr:blipFill>
      <xdr:spPr>
        <a:xfrm>
          <a:off x="0" y="56110909"/>
          <a:ext cx="16000000" cy="9619048"/>
        </a:xfrm>
        <a:prstGeom prst="rect">
          <a:avLst/>
        </a:prstGeom>
      </xdr:spPr>
    </xdr:pic>
    <xdr:clientData/>
  </xdr:twoCellAnchor>
  <xdr:twoCellAnchor>
    <xdr:from>
      <xdr:col>5</xdr:col>
      <xdr:colOff>27158</xdr:colOff>
      <xdr:row>303</xdr:row>
      <xdr:rowOff>4075</xdr:rowOff>
    </xdr:from>
    <xdr:to>
      <xdr:col>6</xdr:col>
      <xdr:colOff>27156</xdr:colOff>
      <xdr:row>355</xdr:row>
      <xdr:rowOff>77740</xdr:rowOff>
    </xdr:to>
    <xdr:sp macro="" textlink="">
      <xdr:nvSpPr>
        <xdr:cNvPr id="37" name="下矢印 36"/>
        <xdr:cNvSpPr/>
      </xdr:nvSpPr>
      <xdr:spPr>
        <a:xfrm rot="21238288">
          <a:off x="3490794" y="52131802"/>
          <a:ext cx="692726" cy="9079120"/>
        </a:xfrm>
        <a:prstGeom prst="downArrow">
          <a:avLst>
            <a:gd name="adj1" fmla="val 50000"/>
            <a:gd name="adj2" fmla="val 10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211474</xdr:colOff>
      <xdr:row>353</xdr:row>
      <xdr:rowOff>170870</xdr:rowOff>
    </xdr:from>
    <xdr:to>
      <xdr:col>15</xdr:col>
      <xdr:colOff>690321</xdr:colOff>
      <xdr:row>360</xdr:row>
      <xdr:rowOff>0</xdr:rowOff>
    </xdr:to>
    <xdr:sp macro="" textlink="">
      <xdr:nvSpPr>
        <xdr:cNvPr id="38" name="角丸四角形吹き出し 37"/>
        <xdr:cNvSpPr/>
      </xdr:nvSpPr>
      <xdr:spPr>
        <a:xfrm>
          <a:off x="5753292" y="60957688"/>
          <a:ext cx="5327938" cy="1041403"/>
        </a:xfrm>
        <a:prstGeom prst="wedgeRoundRectCallout">
          <a:avLst>
            <a:gd name="adj1" fmla="val -60347"/>
            <a:gd name="adj2" fmla="val 100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「（４）何かにつかまればできる」を選べるようになり、時間短縮になります。</a:t>
          </a:r>
          <a:endParaRPr kumimoji="1" lang="en-US" altLang="ja-JP" sz="1800"/>
        </a:p>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CO205"/>
  <sheetViews>
    <sheetView showZeros="0" view="pageBreakPreview" topLeftCell="B64" zoomScaleNormal="100" zoomScaleSheetLayoutView="100" workbookViewId="0">
      <selection activeCell="AZ21" sqref="AZ21"/>
    </sheetView>
  </sheetViews>
  <sheetFormatPr defaultRowHeight="13.5" x14ac:dyDescent="0.15"/>
  <cols>
    <col min="1" max="1" width="9" style="8" hidden="1" customWidth="1"/>
    <col min="2" max="2" width="1.25" style="9" customWidth="1"/>
    <col min="3" max="3" width="0.875" style="9" customWidth="1"/>
    <col min="4" max="4" width="0.375" style="9" customWidth="1"/>
    <col min="5" max="7" width="1.25" style="9" customWidth="1"/>
    <col min="8" max="8" width="0.875" style="9" customWidth="1"/>
    <col min="9" max="9" width="1.25" style="9" customWidth="1"/>
    <col min="10" max="10" width="2" style="9" customWidth="1"/>
    <col min="11" max="13" width="1.25" style="9" customWidth="1"/>
    <col min="14" max="23" width="3.75" style="9" customWidth="1"/>
    <col min="24" max="24" width="1.375" style="9" customWidth="1"/>
    <col min="25" max="25" width="2" style="9" customWidth="1"/>
    <col min="26" max="27" width="3.75" style="9" customWidth="1"/>
    <col min="28" max="28" width="3.875" style="9" customWidth="1"/>
    <col min="29" max="30" width="3.75" style="9" customWidth="1"/>
    <col min="31" max="31" width="3.875" style="9" customWidth="1"/>
    <col min="32" max="33" width="3.75" style="9" customWidth="1"/>
    <col min="34" max="34" width="0.875" style="9" customWidth="1"/>
    <col min="35" max="36" width="1" style="9" customWidth="1"/>
    <col min="37" max="44" width="1.125" style="9" customWidth="1"/>
    <col min="45" max="45" width="0.5" style="9" customWidth="1"/>
    <col min="46" max="46" width="9" style="8" hidden="1" customWidth="1"/>
    <col min="47" max="49" width="9" style="9" hidden="1" customWidth="1"/>
    <col min="50" max="16384" width="9" style="9"/>
  </cols>
  <sheetData>
    <row r="1" spans="1:56" ht="3" customHeight="1" x14ac:dyDescent="0.15">
      <c r="B1" s="230" t="s">
        <v>2</v>
      </c>
      <c r="C1" s="230"/>
      <c r="D1" s="230"/>
      <c r="E1" s="230"/>
      <c r="F1" s="230"/>
      <c r="G1" s="230"/>
      <c r="H1" s="230"/>
      <c r="I1" s="230"/>
      <c r="J1" s="230"/>
      <c r="K1" s="230"/>
      <c r="L1" s="230"/>
      <c r="N1" s="229" t="s">
        <v>3</v>
      </c>
      <c r="O1" s="229"/>
      <c r="P1" s="229"/>
      <c r="Q1" s="229"/>
      <c r="R1" s="229"/>
      <c r="S1" s="229"/>
      <c r="T1" s="229"/>
      <c r="U1" s="229"/>
      <c r="V1" s="229"/>
      <c r="W1" s="229"/>
      <c r="Z1" s="229" t="s">
        <v>7</v>
      </c>
      <c r="AA1" s="229"/>
      <c r="AB1" s="229"/>
      <c r="AC1" s="229"/>
      <c r="AD1" s="229"/>
      <c r="AE1" s="229"/>
      <c r="AF1" s="229"/>
      <c r="AG1" s="229"/>
      <c r="AK1" s="218" t="s">
        <v>4</v>
      </c>
      <c r="AL1" s="218"/>
      <c r="AM1" s="218"/>
      <c r="AN1" s="218"/>
      <c r="AO1" s="218"/>
      <c r="AP1" s="218"/>
      <c r="AQ1" s="218"/>
      <c r="AR1" s="218"/>
    </row>
    <row r="2" spans="1:56" ht="3" customHeight="1" x14ac:dyDescent="0.15">
      <c r="B2" s="230"/>
      <c r="C2" s="230"/>
      <c r="D2" s="230"/>
      <c r="E2" s="230"/>
      <c r="F2" s="230"/>
      <c r="G2" s="230"/>
      <c r="H2" s="230"/>
      <c r="I2" s="230"/>
      <c r="J2" s="230"/>
      <c r="K2" s="230"/>
      <c r="L2" s="230"/>
      <c r="M2" s="10"/>
      <c r="N2" s="229"/>
      <c r="O2" s="229"/>
      <c r="P2" s="229"/>
      <c r="Q2" s="229"/>
      <c r="R2" s="229"/>
      <c r="S2" s="229"/>
      <c r="T2" s="229"/>
      <c r="U2" s="229"/>
      <c r="V2" s="229"/>
      <c r="W2" s="229"/>
      <c r="Z2" s="229"/>
      <c r="AA2" s="229"/>
      <c r="AB2" s="229"/>
      <c r="AC2" s="229"/>
      <c r="AD2" s="229"/>
      <c r="AE2" s="229"/>
      <c r="AF2" s="229"/>
      <c r="AG2" s="229"/>
      <c r="AH2" s="11"/>
      <c r="AI2" s="11"/>
      <c r="AJ2" s="12"/>
      <c r="AK2" s="218"/>
      <c r="AL2" s="218"/>
      <c r="AM2" s="218"/>
      <c r="AN2" s="218"/>
      <c r="AO2" s="218"/>
      <c r="AP2" s="218"/>
      <c r="AQ2" s="218"/>
      <c r="AR2" s="218"/>
    </row>
    <row r="3" spans="1:56" ht="3" customHeight="1" x14ac:dyDescent="0.15">
      <c r="B3" s="230"/>
      <c r="C3" s="230"/>
      <c r="D3" s="230"/>
      <c r="E3" s="230"/>
      <c r="F3" s="230"/>
      <c r="G3" s="230"/>
      <c r="H3" s="230"/>
      <c r="I3" s="230"/>
      <c r="J3" s="230"/>
      <c r="K3" s="230"/>
      <c r="L3" s="230"/>
      <c r="M3" s="10"/>
      <c r="N3" s="229"/>
      <c r="O3" s="229"/>
      <c r="P3" s="229"/>
      <c r="Q3" s="229"/>
      <c r="R3" s="229"/>
      <c r="S3" s="229"/>
      <c r="T3" s="229"/>
      <c r="U3" s="229"/>
      <c r="V3" s="229"/>
      <c r="W3" s="229"/>
      <c r="Z3" s="229"/>
      <c r="AA3" s="229"/>
      <c r="AB3" s="229"/>
      <c r="AC3" s="229"/>
      <c r="AD3" s="229"/>
      <c r="AE3" s="229"/>
      <c r="AF3" s="229"/>
      <c r="AG3" s="229"/>
      <c r="AH3" s="11"/>
      <c r="AI3" s="11"/>
      <c r="AJ3" s="12"/>
      <c r="AK3" s="218"/>
      <c r="AL3" s="218"/>
      <c r="AM3" s="218"/>
      <c r="AN3" s="218"/>
      <c r="AO3" s="218"/>
      <c r="AP3" s="218"/>
      <c r="AQ3" s="218"/>
      <c r="AR3" s="218"/>
    </row>
    <row r="4" spans="1:56" ht="3" customHeight="1" x14ac:dyDescent="0.15">
      <c r="B4" s="13"/>
      <c r="C4" s="13"/>
      <c r="D4" s="13"/>
      <c r="E4" s="13"/>
      <c r="F4" s="13"/>
      <c r="G4" s="13"/>
      <c r="H4" s="13"/>
      <c r="I4" s="13"/>
      <c r="J4" s="13"/>
      <c r="K4" s="13"/>
      <c r="L4" s="13"/>
      <c r="M4" s="10"/>
      <c r="N4" s="14"/>
      <c r="O4" s="14"/>
      <c r="P4" s="14"/>
      <c r="Q4" s="14"/>
      <c r="R4" s="14"/>
      <c r="S4" s="14"/>
      <c r="T4" s="14"/>
      <c r="U4" s="14"/>
      <c r="V4" s="14"/>
      <c r="W4" s="14"/>
      <c r="Z4" s="14"/>
      <c r="AA4" s="14"/>
      <c r="AB4" s="14"/>
      <c r="AC4" s="14"/>
      <c r="AD4" s="14"/>
      <c r="AE4" s="14"/>
      <c r="AF4" s="14"/>
      <c r="AG4" s="14"/>
      <c r="AH4" s="11"/>
      <c r="AI4" s="11"/>
      <c r="AJ4" s="12"/>
      <c r="AK4" s="15"/>
      <c r="AL4" s="15"/>
      <c r="AM4" s="15"/>
      <c r="AN4" s="15"/>
      <c r="AO4" s="15"/>
      <c r="AP4" s="15"/>
      <c r="AQ4" s="15"/>
      <c r="AR4" s="15"/>
    </row>
    <row r="5" spans="1:56" ht="3" customHeight="1" x14ac:dyDescent="0.15">
      <c r="B5" s="10"/>
      <c r="C5" s="10"/>
      <c r="D5" s="10"/>
      <c r="E5" s="10"/>
      <c r="F5" s="10"/>
      <c r="G5" s="10"/>
      <c r="H5" s="10"/>
      <c r="I5" s="10"/>
      <c r="J5" s="10"/>
      <c r="K5" s="10"/>
      <c r="L5" s="10"/>
      <c r="M5" s="10"/>
      <c r="N5" s="191" t="str">
        <f>MID(TEXT(入力シート!$Y$7,"0000000000"),1,1)</f>
        <v>0</v>
      </c>
      <c r="O5" s="191" t="str">
        <f>MID(TEXT(入力シート!$Y$7,"0000000000"),2,1)</f>
        <v>0</v>
      </c>
      <c r="P5" s="191" t="str">
        <f>MID(TEXT(入力シート!$Y$7,"0000000000"),3,1)</f>
        <v>0</v>
      </c>
      <c r="Q5" s="191" t="str">
        <f>MID(TEXT(入力シート!$Y$7,"0000000000"),4,1)</f>
        <v>0</v>
      </c>
      <c r="R5" s="191" t="str">
        <f>MID(TEXT(入力シート!$Y$7,"0000000000"),5,1)</f>
        <v>0</v>
      </c>
      <c r="S5" s="191" t="str">
        <f>MID(TEXT(入力シート!$Y$7,"0000000000"),6,1)</f>
        <v>0</v>
      </c>
      <c r="T5" s="191" t="str">
        <f>MID(TEXT(入力シート!$Y$7,"0000000000"),7,1)</f>
        <v>0</v>
      </c>
      <c r="U5" s="191" t="str">
        <f>MID(TEXT(入力シート!$Y$7,"0000000000"),8,1)</f>
        <v>0</v>
      </c>
      <c r="V5" s="191" t="str">
        <f>MID(TEXT(入力シート!$Y$7,"0000000000"),9,1)</f>
        <v>0</v>
      </c>
      <c r="W5" s="191" t="str">
        <f>MID(TEXT(入力シート!$Y$7,"0000000000"),10,1)</f>
        <v>0</v>
      </c>
      <c r="Z5" s="191" t="str">
        <f>MID(TEXT(入力シート!$Y$15,"yyyymmdd"),1,1)</f>
        <v>1</v>
      </c>
      <c r="AA5" s="191" t="str">
        <f>MID(TEXT(入力シート!$Y$15,"yyyymmdd"),2,1)</f>
        <v>9</v>
      </c>
      <c r="AB5" s="191" t="str">
        <f>MID(TEXT(入力シート!$Y$15,"yyyymmdd"),3,1)</f>
        <v>0</v>
      </c>
      <c r="AC5" s="191" t="str">
        <f>MID(TEXT(入力シート!$Y$15,"yyyymmdd"),4,1)</f>
        <v>0</v>
      </c>
      <c r="AD5" s="191" t="str">
        <f>MID(TEXT(入力シート!$Y$15,"yyyymmdd"),5,1)</f>
        <v>0</v>
      </c>
      <c r="AE5" s="191" t="str">
        <f>MID(TEXT(入力シート!$Y$15,"yyyymmdd"),6,1)</f>
        <v>1</v>
      </c>
      <c r="AF5" s="191" t="str">
        <f>MID(TEXT(入力シート!$Y$15,"yyyymmdd"),7,1)</f>
        <v>0</v>
      </c>
      <c r="AG5" s="191" t="str">
        <f>MID(TEXT(入力シート!$Y$15,"yyyymmdd"),8,1)</f>
        <v>0</v>
      </c>
      <c r="AH5" s="16"/>
      <c r="AI5" s="12"/>
      <c r="AJ5" s="12"/>
      <c r="AK5" s="219" t="s">
        <v>5</v>
      </c>
      <c r="AL5" s="220"/>
      <c r="AM5" s="220"/>
      <c r="AN5" s="220"/>
      <c r="AO5" s="220"/>
      <c r="AP5" s="220"/>
      <c r="AQ5" s="220"/>
      <c r="AR5" s="221"/>
    </row>
    <row r="6" spans="1:56" ht="24.75" customHeight="1" x14ac:dyDescent="0.2">
      <c r="B6" s="198" t="s">
        <v>16</v>
      </c>
      <c r="C6" s="198"/>
      <c r="D6" s="198"/>
      <c r="E6" s="198"/>
      <c r="F6" s="198"/>
      <c r="G6" s="198"/>
      <c r="H6" s="198"/>
      <c r="I6" s="198"/>
      <c r="J6" s="198"/>
      <c r="K6" s="198"/>
      <c r="L6" s="198"/>
      <c r="M6" s="17"/>
      <c r="N6" s="192"/>
      <c r="O6" s="192"/>
      <c r="P6" s="192"/>
      <c r="Q6" s="192"/>
      <c r="R6" s="192"/>
      <c r="S6" s="192"/>
      <c r="T6" s="192"/>
      <c r="U6" s="192"/>
      <c r="V6" s="192"/>
      <c r="W6" s="192"/>
      <c r="Z6" s="192"/>
      <c r="AA6" s="192"/>
      <c r="AB6" s="192"/>
      <c r="AC6" s="192"/>
      <c r="AD6" s="192"/>
      <c r="AE6" s="192"/>
      <c r="AF6" s="192"/>
      <c r="AG6" s="192"/>
      <c r="AH6" s="18"/>
      <c r="AI6" s="19"/>
      <c r="AJ6" s="19"/>
      <c r="AK6" s="222"/>
      <c r="AL6" s="223"/>
      <c r="AM6" s="223"/>
      <c r="AN6" s="223"/>
      <c r="AO6" s="223"/>
      <c r="AP6" s="223"/>
      <c r="AQ6" s="223"/>
      <c r="AR6" s="224"/>
    </row>
    <row r="7" spans="1:56" ht="9" customHeight="1" x14ac:dyDescent="0.2">
      <c r="B7" s="20"/>
      <c r="C7" s="20"/>
      <c r="D7" s="20"/>
      <c r="E7" s="20"/>
      <c r="F7" s="20"/>
      <c r="G7" s="20"/>
      <c r="H7" s="20"/>
      <c r="I7" s="20"/>
      <c r="J7" s="20"/>
      <c r="K7" s="20"/>
      <c r="L7" s="20"/>
      <c r="M7" s="20"/>
      <c r="N7" s="21"/>
      <c r="O7" s="21"/>
      <c r="P7" s="21"/>
      <c r="Q7" s="21"/>
      <c r="R7" s="21"/>
      <c r="S7" s="21"/>
      <c r="T7" s="21"/>
      <c r="U7" s="21"/>
      <c r="V7" s="21"/>
      <c r="W7" s="21"/>
      <c r="Z7" s="21"/>
      <c r="AA7" s="21"/>
      <c r="AB7" s="21"/>
      <c r="AC7" s="21"/>
      <c r="AD7" s="21"/>
      <c r="AE7" s="21"/>
      <c r="AF7" s="21"/>
      <c r="AG7" s="21"/>
      <c r="AH7" s="19"/>
      <c r="AI7" s="19"/>
      <c r="AJ7" s="19"/>
      <c r="AK7" s="22"/>
      <c r="AL7" s="22"/>
      <c r="AM7" s="22"/>
      <c r="AN7" s="22"/>
      <c r="AO7" s="22"/>
      <c r="AP7" s="22"/>
      <c r="AQ7" s="22"/>
      <c r="AR7" s="22"/>
    </row>
    <row r="8" spans="1:56" ht="12.75" customHeight="1" x14ac:dyDescent="0.15">
      <c r="B8" s="190" t="str">
        <f>"氏名："&amp;入力シート!Y11</f>
        <v>氏名：</v>
      </c>
      <c r="C8" s="190"/>
      <c r="D8" s="190"/>
      <c r="E8" s="190"/>
      <c r="F8" s="190"/>
      <c r="G8" s="190"/>
      <c r="H8" s="190"/>
      <c r="I8" s="190"/>
      <c r="J8" s="190"/>
      <c r="K8" s="190"/>
      <c r="L8" s="190"/>
      <c r="M8" s="190"/>
      <c r="N8" s="190"/>
      <c r="O8" s="190"/>
      <c r="P8" s="23"/>
      <c r="Q8" s="23"/>
      <c r="R8" s="24"/>
      <c r="S8" s="23"/>
      <c r="T8" s="24"/>
      <c r="U8" s="24"/>
      <c r="V8" s="24"/>
      <c r="W8" s="24"/>
      <c r="X8" s="24"/>
      <c r="Y8" s="24"/>
      <c r="Z8" s="23"/>
      <c r="AA8" s="23"/>
      <c r="AB8" s="23"/>
      <c r="AC8" s="23"/>
      <c r="AD8" s="23"/>
      <c r="AE8" s="23"/>
      <c r="AF8" s="23"/>
      <c r="AG8" s="23"/>
      <c r="AH8" s="23"/>
      <c r="AI8" s="23"/>
      <c r="AJ8" s="23"/>
      <c r="AK8" s="23"/>
      <c r="AL8" s="23"/>
      <c r="AM8" s="23"/>
      <c r="AN8" s="23"/>
      <c r="AO8" s="23"/>
      <c r="AP8" s="23"/>
      <c r="AQ8" s="23"/>
      <c r="AR8" s="23"/>
    </row>
    <row r="9" spans="1:56" ht="21.75" customHeight="1" x14ac:dyDescent="0.15">
      <c r="B9" s="197" t="s">
        <v>9</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25"/>
    </row>
    <row r="10" spans="1:56" ht="23.25" customHeight="1" x14ac:dyDescent="0.15">
      <c r="B10" s="23"/>
      <c r="C10" s="23"/>
      <c r="D10" s="23"/>
      <c r="E10" s="23"/>
      <c r="F10" s="23"/>
      <c r="G10" s="23"/>
      <c r="H10" s="23"/>
      <c r="I10" s="23"/>
      <c r="J10" s="23"/>
      <c r="K10" s="23"/>
      <c r="L10" s="23"/>
      <c r="M10" s="23"/>
      <c r="N10" s="23"/>
      <c r="O10" s="23"/>
      <c r="P10" s="23"/>
      <c r="Q10" s="23"/>
      <c r="R10" s="24"/>
      <c r="S10" s="23"/>
      <c r="T10" s="24"/>
      <c r="U10" s="24"/>
      <c r="V10" s="24"/>
      <c r="W10" s="24"/>
      <c r="X10" s="24"/>
      <c r="Y10" s="24"/>
      <c r="Z10" s="23"/>
      <c r="AA10" s="23"/>
      <c r="AB10" s="186" t="s">
        <v>108</v>
      </c>
      <c r="AC10" s="186"/>
      <c r="AD10" s="186"/>
      <c r="AE10" s="186"/>
      <c r="AF10" s="181">
        <f>+入力シート!Y19</f>
        <v>0</v>
      </c>
      <c r="AG10" s="181"/>
      <c r="AH10" s="181"/>
      <c r="AI10" s="181"/>
      <c r="AJ10" s="181"/>
      <c r="AK10" s="181"/>
      <c r="AL10" s="181"/>
      <c r="AM10" s="181"/>
      <c r="AN10" s="181"/>
      <c r="AO10" s="181"/>
      <c r="AP10" s="181"/>
      <c r="AQ10" s="181"/>
      <c r="AR10" s="181"/>
      <c r="AS10" s="171"/>
      <c r="AV10" s="106"/>
      <c r="AW10" s="106"/>
      <c r="AX10" s="106"/>
      <c r="AY10" s="106"/>
      <c r="AZ10" s="106"/>
      <c r="BA10" s="106"/>
      <c r="BB10" s="106"/>
      <c r="BC10" s="106"/>
      <c r="BD10" s="106"/>
    </row>
    <row r="11" spans="1:56" ht="6.75" hidden="1" customHeight="1" x14ac:dyDescent="0.15">
      <c r="B11" s="26"/>
      <c r="C11" s="215"/>
      <c r="D11" s="215"/>
      <c r="E11" s="215"/>
      <c r="F11" s="215"/>
      <c r="G11" s="216"/>
      <c r="H11" s="26"/>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V11" s="106"/>
      <c r="AW11" s="106"/>
      <c r="AX11" s="106"/>
      <c r="AY11" s="106"/>
      <c r="AZ11" s="106"/>
      <c r="BA11" s="106"/>
      <c r="BB11" s="106"/>
      <c r="BC11" s="106"/>
      <c r="BD11" s="106"/>
    </row>
    <row r="12" spans="1:56" s="30" customFormat="1" ht="18" customHeight="1" x14ac:dyDescent="0.15">
      <c r="A12" s="27"/>
      <c r="B12" s="28" t="s">
        <v>112</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7"/>
      <c r="AV12" s="106"/>
      <c r="AW12" s="106"/>
      <c r="AX12" s="106"/>
      <c r="AY12" s="106"/>
      <c r="AZ12" s="106"/>
      <c r="BA12" s="106"/>
      <c r="BB12" s="106"/>
      <c r="BC12" s="106"/>
      <c r="BD12" s="106"/>
    </row>
    <row r="13" spans="1:56" s="30" customFormat="1" ht="18" customHeight="1" x14ac:dyDescent="0.15">
      <c r="A13" s="27"/>
      <c r="B13" s="31" t="s">
        <v>115</v>
      </c>
      <c r="C13" s="31"/>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2"/>
      <c r="AE13" s="225"/>
      <c r="AF13" s="225"/>
      <c r="AG13" s="225"/>
      <c r="AH13" s="194"/>
      <c r="AI13" s="194"/>
      <c r="AJ13" s="194"/>
      <c r="AK13" s="194"/>
      <c r="AL13" s="194"/>
      <c r="AM13" s="194"/>
      <c r="AN13" s="194"/>
      <c r="AO13" s="194"/>
      <c r="AP13" s="28"/>
      <c r="AQ13" s="28"/>
      <c r="AR13" s="28"/>
      <c r="AS13" s="28"/>
      <c r="AT13" s="27"/>
      <c r="AV13" s="106"/>
      <c r="AW13" s="106"/>
      <c r="AX13" s="106"/>
      <c r="AY13" s="106"/>
      <c r="AZ13" s="106"/>
      <c r="BA13" s="106"/>
      <c r="BB13" s="106"/>
      <c r="BC13" s="106"/>
      <c r="BD13" s="106"/>
    </row>
    <row r="14" spans="1:56" s="30" customFormat="1" ht="18" customHeight="1" x14ac:dyDescent="0.15">
      <c r="A14" s="33" t="s">
        <v>125</v>
      </c>
      <c r="B14" s="34"/>
      <c r="C14" s="188" t="str">
        <f>DBCS(IF(ISERROR(VLOOKUP(A14,入力シート!$BU$32:$BW$40,3,FALSE)),"",VLOOKUP(A14,入力シート!$BU$32:$BW$40,3,FALSE)))</f>
        <v/>
      </c>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35"/>
      <c r="AS14" s="36"/>
      <c r="AT14" s="27"/>
    </row>
    <row r="15" spans="1:56" s="30" customFormat="1" ht="18" customHeight="1" x14ac:dyDescent="0.15">
      <c r="A15" s="33" t="s">
        <v>126</v>
      </c>
      <c r="B15" s="37"/>
      <c r="C15" s="189" t="str">
        <f>DBCS(IF(ISERROR(VLOOKUP(A15,入力シート!$BU$32:$BW$40,3,FALSE)),"",VLOOKUP(A15,入力シート!$BU$32:$BW$40,3,FALSE)))</f>
        <v/>
      </c>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38"/>
      <c r="AS15" s="36"/>
      <c r="AT15" s="27"/>
    </row>
    <row r="16" spans="1:56" s="30" customFormat="1" ht="18" customHeight="1" x14ac:dyDescent="0.15">
      <c r="A16" s="33" t="s">
        <v>127</v>
      </c>
      <c r="B16" s="39"/>
      <c r="C16" s="187" t="str">
        <f>DBCS(IF(ISERROR(VLOOKUP(A16,入力シート!$BU$32:$BW$40,3,FALSE)),"",VLOOKUP(A16,入力シート!$BU$32:$BW$40,3,FALSE)))</f>
        <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40"/>
      <c r="AS16" s="36"/>
      <c r="AT16" s="27"/>
    </row>
    <row r="17" spans="1:46" s="30" customFormat="1" ht="18" customHeight="1" x14ac:dyDescent="0.15">
      <c r="A17" s="27"/>
      <c r="B17" s="28" t="s">
        <v>117</v>
      </c>
      <c r="C17" s="31"/>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32"/>
      <c r="AE17" s="225"/>
      <c r="AF17" s="225"/>
      <c r="AG17" s="225"/>
      <c r="AH17" s="194"/>
      <c r="AI17" s="194"/>
      <c r="AJ17" s="194"/>
      <c r="AK17" s="194"/>
      <c r="AL17" s="194"/>
      <c r="AM17" s="194"/>
      <c r="AN17" s="194"/>
      <c r="AO17" s="194"/>
      <c r="AP17" s="28"/>
      <c r="AQ17" s="28"/>
      <c r="AR17" s="28"/>
      <c r="AS17" s="28"/>
      <c r="AT17" s="27"/>
    </row>
    <row r="18" spans="1:46" s="30" customFormat="1" ht="18" customHeight="1" x14ac:dyDescent="0.15">
      <c r="A18" s="33" t="s">
        <v>125</v>
      </c>
      <c r="B18" s="34"/>
      <c r="C18" s="188" t="str">
        <f>DBCS(IF(ISERROR(VLOOKUP(A18,入力シート!$BU$45:$BW$53,3,FALSE)),"",VLOOKUP(A18,入力シート!$BU$45:$BW$53,3,FALSE)))</f>
        <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35"/>
      <c r="AS18" s="36"/>
      <c r="AT18" s="27"/>
    </row>
    <row r="19" spans="1:46" s="30" customFormat="1" ht="18" customHeight="1" x14ac:dyDescent="0.15">
      <c r="A19" s="33" t="s">
        <v>126</v>
      </c>
      <c r="B19" s="37"/>
      <c r="C19" s="189" t="str">
        <f>DBCS(IF(ISERROR(VLOOKUP(A19,入力シート!$BU$45:$BW$53,3,FALSE)),"",VLOOKUP(A19,入力シート!$BU$45:$BW$53,3,FALSE)))</f>
        <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38"/>
      <c r="AS19" s="36"/>
      <c r="AT19" s="27"/>
    </row>
    <row r="20" spans="1:46" s="30" customFormat="1" ht="18" customHeight="1" x14ac:dyDescent="0.15">
      <c r="A20" s="33" t="s">
        <v>127</v>
      </c>
      <c r="B20" s="39"/>
      <c r="C20" s="228" t="str">
        <f>DBCS(IF(ISERROR(VLOOKUP(A20,入力シート!$BU$45:$BW$53,3,FALSE)),"",VLOOKUP(A20,入力シート!$BU$45:$BW$53,3,FALSE)))</f>
        <v/>
      </c>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40"/>
      <c r="AS20" s="36"/>
      <c r="AT20" s="27"/>
    </row>
    <row r="21" spans="1:46" s="30" customFormat="1" ht="18" customHeight="1" x14ac:dyDescent="0.15">
      <c r="A21" s="27"/>
      <c r="B21" s="226" t="s">
        <v>114</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7"/>
      <c r="AT21" s="27"/>
    </row>
    <row r="22" spans="1:46" s="30" customFormat="1" ht="18" customHeight="1" x14ac:dyDescent="0.15">
      <c r="A22" s="27"/>
      <c r="B22" s="28" t="s">
        <v>113</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7"/>
    </row>
    <row r="23" spans="1:46" s="30" customFormat="1" ht="18" customHeight="1" x14ac:dyDescent="0.15">
      <c r="A23" s="33" t="s">
        <v>125</v>
      </c>
      <c r="B23" s="199" t="str">
        <f>IF(ISERROR(VLOOKUP(A23,入力シート!$BU$63:$BX$190,4,FALSE)),"",VLOOKUP(A23,入力シート!$BU$63:$BX$190,4,FALSE))</f>
        <v/>
      </c>
      <c r="C23" s="200"/>
      <c r="D23" s="200"/>
      <c r="E23" s="200"/>
      <c r="F23" s="200"/>
      <c r="G23" s="200"/>
      <c r="H23" s="200"/>
      <c r="I23" s="200"/>
      <c r="J23" s="200"/>
      <c r="K23" s="200"/>
      <c r="L23" s="200"/>
      <c r="M23" s="200"/>
      <c r="N23" s="201" t="str">
        <f>DBCS(IF(ISERROR(VLOOKUP(A23,入力シート!$BU$63:$BX$190,3,FALSE)),"",VLOOKUP(A23,入力シート!$BU$63:$BX$190,3,FALSE)))</f>
        <v/>
      </c>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2"/>
      <c r="AS23" s="36"/>
      <c r="AT23" s="27"/>
    </row>
    <row r="24" spans="1:46" s="30" customFormat="1" ht="18" customHeight="1" x14ac:dyDescent="0.15">
      <c r="A24" s="33" t="s">
        <v>126</v>
      </c>
      <c r="B24" s="177" t="str">
        <f>IF(ISERROR(VLOOKUP(A24,入力シート!$BU$63:$BX$190,4,FALSE)),"",VLOOKUP(A24,入力シート!$BU$63:$BX$190,4,FALSE))</f>
        <v/>
      </c>
      <c r="C24" s="178"/>
      <c r="D24" s="178"/>
      <c r="E24" s="178"/>
      <c r="F24" s="178"/>
      <c r="G24" s="178"/>
      <c r="H24" s="178"/>
      <c r="I24" s="178"/>
      <c r="J24" s="178"/>
      <c r="K24" s="178"/>
      <c r="L24" s="178"/>
      <c r="M24" s="178"/>
      <c r="N24" s="179" t="str">
        <f>DBCS(IF(ISERROR(VLOOKUP(A24,入力シート!$BU$63:$BX$190,3,FALSE)),"",VLOOKUP(A24,入力シート!$BU$63:$BX$190,3,FALSE)))</f>
        <v/>
      </c>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80"/>
      <c r="AS24" s="36"/>
      <c r="AT24" s="27"/>
    </row>
    <row r="25" spans="1:46" s="30" customFormat="1" ht="18" customHeight="1" x14ac:dyDescent="0.15">
      <c r="A25" s="33" t="s">
        <v>127</v>
      </c>
      <c r="B25" s="177" t="str">
        <f>IF(ISERROR(VLOOKUP(A25,入力シート!$BU$63:$BX$190,4,FALSE)),"",VLOOKUP(A25,入力シート!$BU$63:$BX$190,4,FALSE))</f>
        <v/>
      </c>
      <c r="C25" s="178"/>
      <c r="D25" s="178"/>
      <c r="E25" s="178"/>
      <c r="F25" s="178"/>
      <c r="G25" s="178"/>
      <c r="H25" s="178"/>
      <c r="I25" s="178"/>
      <c r="J25" s="178"/>
      <c r="K25" s="178"/>
      <c r="L25" s="178"/>
      <c r="M25" s="178"/>
      <c r="N25" s="179" t="str">
        <f>DBCS(IF(ISERROR(VLOOKUP(A25,入力シート!$BU$63:$BX$190,3,FALSE)),"",VLOOKUP(A25,入力シート!$BU$63:$BX$190,3,FALSE)))</f>
        <v/>
      </c>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80"/>
      <c r="AS25" s="36"/>
      <c r="AT25" s="27"/>
    </row>
    <row r="26" spans="1:46" s="30" customFormat="1" ht="18" customHeight="1" x14ac:dyDescent="0.15">
      <c r="A26" s="33" t="s">
        <v>128</v>
      </c>
      <c r="B26" s="177" t="str">
        <f>IF(ISERROR(VLOOKUP(A26,入力シート!$BU$63:$BX$190,4,FALSE)),"",VLOOKUP(A26,入力シート!$BU$63:$BX$190,4,FALSE))</f>
        <v/>
      </c>
      <c r="C26" s="178"/>
      <c r="D26" s="178"/>
      <c r="E26" s="178"/>
      <c r="F26" s="178"/>
      <c r="G26" s="178"/>
      <c r="H26" s="178"/>
      <c r="I26" s="178"/>
      <c r="J26" s="178"/>
      <c r="K26" s="178"/>
      <c r="L26" s="178"/>
      <c r="M26" s="178"/>
      <c r="N26" s="179" t="str">
        <f>DBCS(IF(ISERROR(VLOOKUP(A26,入力シート!$BU$63:$BX$190,3,FALSE)),"",VLOOKUP(A26,入力シート!$BU$63:$BX$190,3,FALSE)))</f>
        <v/>
      </c>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80"/>
      <c r="AS26" s="36"/>
      <c r="AT26" s="27"/>
    </row>
    <row r="27" spans="1:46" s="30" customFormat="1" ht="18" customHeight="1" x14ac:dyDescent="0.15">
      <c r="A27" s="33" t="s">
        <v>129</v>
      </c>
      <c r="B27" s="177" t="str">
        <f>IF(ISERROR(VLOOKUP(A27,入力シート!$BU$63:$BX$190,4,FALSE)),"",VLOOKUP(A27,入力シート!$BU$63:$BX$190,4,FALSE))</f>
        <v/>
      </c>
      <c r="C27" s="178"/>
      <c r="D27" s="178"/>
      <c r="E27" s="178"/>
      <c r="F27" s="178"/>
      <c r="G27" s="178"/>
      <c r="H27" s="178"/>
      <c r="I27" s="178"/>
      <c r="J27" s="178"/>
      <c r="K27" s="178"/>
      <c r="L27" s="178"/>
      <c r="M27" s="178"/>
      <c r="N27" s="179" t="str">
        <f>DBCS(IF(ISERROR(VLOOKUP(A27,入力シート!$BU$63:$BX$190,3,FALSE)),"",VLOOKUP(A27,入力シート!$BU$63:$BX$190,3,FALSE)))</f>
        <v/>
      </c>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80"/>
      <c r="AS27" s="36"/>
      <c r="AT27" s="27"/>
    </row>
    <row r="28" spans="1:46" s="30" customFormat="1" ht="18" customHeight="1" x14ac:dyDescent="0.15">
      <c r="A28" s="33" t="s">
        <v>130</v>
      </c>
      <c r="B28" s="177" t="str">
        <f>IF(ISERROR(VLOOKUP(A28,入力シート!$BU$63:$BX$190,4,FALSE)),"",VLOOKUP(A28,入力シート!$BU$63:$BX$190,4,FALSE))</f>
        <v/>
      </c>
      <c r="C28" s="178"/>
      <c r="D28" s="178"/>
      <c r="E28" s="178"/>
      <c r="F28" s="178"/>
      <c r="G28" s="178"/>
      <c r="H28" s="178"/>
      <c r="I28" s="178"/>
      <c r="J28" s="178"/>
      <c r="K28" s="178"/>
      <c r="L28" s="178"/>
      <c r="M28" s="178"/>
      <c r="N28" s="179" t="str">
        <f>DBCS(IF(ISERROR(VLOOKUP(A28,入力シート!$BU$63:$BX$190,3,FALSE)),"",VLOOKUP(A28,入力シート!$BU$63:$BX$190,3,FALSE)))</f>
        <v/>
      </c>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80"/>
      <c r="AS28" s="36"/>
      <c r="AT28" s="27"/>
    </row>
    <row r="29" spans="1:46" s="30" customFormat="1" ht="18" customHeight="1" x14ac:dyDescent="0.15">
      <c r="A29" s="33" t="s">
        <v>131</v>
      </c>
      <c r="B29" s="177" t="str">
        <f>IF(ISERROR(VLOOKUP(A29,入力シート!$BU$63:$BX$190,4,FALSE)),"",VLOOKUP(A29,入力シート!$BU$63:$BX$190,4,FALSE))</f>
        <v/>
      </c>
      <c r="C29" s="178"/>
      <c r="D29" s="178"/>
      <c r="E29" s="178"/>
      <c r="F29" s="178"/>
      <c r="G29" s="178"/>
      <c r="H29" s="178"/>
      <c r="I29" s="178"/>
      <c r="J29" s="178"/>
      <c r="K29" s="178"/>
      <c r="L29" s="178"/>
      <c r="M29" s="178"/>
      <c r="N29" s="179" t="str">
        <f>DBCS(IF(ISERROR(VLOOKUP(A29,入力シート!$BU$63:$BX$190,3,FALSE)),"",VLOOKUP(A29,入力シート!$BU$63:$BX$190,3,FALSE)))</f>
        <v/>
      </c>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80"/>
      <c r="AS29" s="36"/>
      <c r="AT29" s="27"/>
    </row>
    <row r="30" spans="1:46" s="30" customFormat="1" ht="18" customHeight="1" x14ac:dyDescent="0.15">
      <c r="A30" s="33" t="s">
        <v>132</v>
      </c>
      <c r="B30" s="177" t="str">
        <f>IF(ISERROR(VLOOKUP(A30,入力シート!$BU$63:$BX$190,4,FALSE)),"",VLOOKUP(A30,入力シート!$BU$63:$BX$190,4,FALSE))</f>
        <v/>
      </c>
      <c r="C30" s="178"/>
      <c r="D30" s="178"/>
      <c r="E30" s="178"/>
      <c r="F30" s="178"/>
      <c r="G30" s="178"/>
      <c r="H30" s="178"/>
      <c r="I30" s="178"/>
      <c r="J30" s="178"/>
      <c r="K30" s="178"/>
      <c r="L30" s="178"/>
      <c r="M30" s="178"/>
      <c r="N30" s="179" t="str">
        <f>DBCS(IF(ISERROR(VLOOKUP(A30,入力シート!$BU$63:$BX$190,3,FALSE)),"",VLOOKUP(A30,入力シート!$BU$63:$BX$190,3,FALSE)))</f>
        <v/>
      </c>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80"/>
      <c r="AS30" s="36"/>
      <c r="AT30" s="27"/>
    </row>
    <row r="31" spans="1:46" s="30" customFormat="1" ht="18" customHeight="1" x14ac:dyDescent="0.15">
      <c r="A31" s="33" t="s">
        <v>133</v>
      </c>
      <c r="B31" s="177" t="str">
        <f>IF(ISERROR(VLOOKUP(A31,入力シート!$BU$63:$BX$190,4,FALSE)),"",VLOOKUP(A31,入力シート!$BU$63:$BX$190,4,FALSE))</f>
        <v/>
      </c>
      <c r="C31" s="178"/>
      <c r="D31" s="178"/>
      <c r="E31" s="178"/>
      <c r="F31" s="178"/>
      <c r="G31" s="178"/>
      <c r="H31" s="178"/>
      <c r="I31" s="178"/>
      <c r="J31" s="178"/>
      <c r="K31" s="178"/>
      <c r="L31" s="178"/>
      <c r="M31" s="178"/>
      <c r="N31" s="179" t="str">
        <f>DBCS(IF(ISERROR(VLOOKUP(A31,入力シート!$BU$63:$BX$190,3,FALSE)),"",VLOOKUP(A31,入力シート!$BU$63:$BX$190,3,FALSE)))</f>
        <v/>
      </c>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S31" s="36"/>
      <c r="AT31" s="27"/>
    </row>
    <row r="32" spans="1:46" s="30" customFormat="1" ht="18" customHeight="1" x14ac:dyDescent="0.15">
      <c r="A32" s="33" t="s">
        <v>134</v>
      </c>
      <c r="B32" s="177" t="str">
        <f>IF(ISERROR(VLOOKUP(A32,入力シート!$BU$63:$BX$190,4,FALSE)),"",VLOOKUP(A32,入力シート!$BU$63:$BX$190,4,FALSE))</f>
        <v/>
      </c>
      <c r="C32" s="178"/>
      <c r="D32" s="178"/>
      <c r="E32" s="178"/>
      <c r="F32" s="178"/>
      <c r="G32" s="178"/>
      <c r="H32" s="178"/>
      <c r="I32" s="178"/>
      <c r="J32" s="178"/>
      <c r="K32" s="178"/>
      <c r="L32" s="178"/>
      <c r="M32" s="178"/>
      <c r="N32" s="179" t="str">
        <f>DBCS(IF(ISERROR(VLOOKUP(A32,入力シート!$BU$63:$BX$190,3,FALSE)),"",VLOOKUP(A32,入力シート!$BU$63:$BX$190,3,FALSE)))</f>
        <v/>
      </c>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80"/>
      <c r="AS32" s="36"/>
      <c r="AT32" s="27"/>
    </row>
    <row r="33" spans="1:46" s="30" customFormat="1" ht="18" customHeight="1" x14ac:dyDescent="0.15">
      <c r="A33" s="33" t="s">
        <v>135</v>
      </c>
      <c r="B33" s="177" t="str">
        <f>IF(ISERROR(VLOOKUP(A33,入力シート!$BU$63:$BX$190,4,FALSE)),"",VLOOKUP(A33,入力シート!$BU$63:$BX$190,4,FALSE))</f>
        <v/>
      </c>
      <c r="C33" s="178"/>
      <c r="D33" s="178"/>
      <c r="E33" s="178"/>
      <c r="F33" s="178"/>
      <c r="G33" s="178"/>
      <c r="H33" s="178"/>
      <c r="I33" s="178"/>
      <c r="J33" s="178"/>
      <c r="K33" s="178"/>
      <c r="L33" s="178"/>
      <c r="M33" s="178"/>
      <c r="N33" s="179" t="str">
        <f>DBCS(IF(ISERROR(VLOOKUP(A33,入力シート!$BU$63:$BX$190,3,FALSE)),"",VLOOKUP(A33,入力シート!$BU$63:$BX$190,3,FALSE)))</f>
        <v/>
      </c>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80"/>
      <c r="AS33" s="36"/>
      <c r="AT33" s="27"/>
    </row>
    <row r="34" spans="1:46" s="30" customFormat="1" ht="18" customHeight="1" x14ac:dyDescent="0.15">
      <c r="A34" s="33" t="s">
        <v>136</v>
      </c>
      <c r="B34" s="177" t="str">
        <f>IF(ISERROR(VLOOKUP(A34,入力シート!$BU$63:$BX$190,4,FALSE)),"",VLOOKUP(A34,入力シート!$BU$63:$BX$190,4,FALSE))</f>
        <v/>
      </c>
      <c r="C34" s="178"/>
      <c r="D34" s="178"/>
      <c r="E34" s="178"/>
      <c r="F34" s="178"/>
      <c r="G34" s="178"/>
      <c r="H34" s="178"/>
      <c r="I34" s="178"/>
      <c r="J34" s="178"/>
      <c r="K34" s="178"/>
      <c r="L34" s="178"/>
      <c r="M34" s="178"/>
      <c r="N34" s="179" t="str">
        <f>DBCS(IF(ISERROR(VLOOKUP(A34,入力シート!$BU$63:$BX$190,3,FALSE)),"",VLOOKUP(A34,入力シート!$BU$63:$BX$190,3,FALSE)))</f>
        <v/>
      </c>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80"/>
      <c r="AS34" s="36"/>
      <c r="AT34" s="27"/>
    </row>
    <row r="35" spans="1:46" s="30" customFormat="1" ht="18" customHeight="1" x14ac:dyDescent="0.15">
      <c r="A35" s="33" t="s">
        <v>137</v>
      </c>
      <c r="B35" s="177" t="str">
        <f>IF(ISERROR(VLOOKUP(A35,入力シート!$BU$63:$BX$190,4,FALSE)),"",VLOOKUP(A35,入力シート!$BU$63:$BX$190,4,FALSE))</f>
        <v/>
      </c>
      <c r="C35" s="178"/>
      <c r="D35" s="178"/>
      <c r="E35" s="178"/>
      <c r="F35" s="178"/>
      <c r="G35" s="178"/>
      <c r="H35" s="178"/>
      <c r="I35" s="178"/>
      <c r="J35" s="178"/>
      <c r="K35" s="178"/>
      <c r="L35" s="178"/>
      <c r="M35" s="178"/>
      <c r="N35" s="179" t="str">
        <f>DBCS(IF(ISERROR(VLOOKUP(A35,入力シート!$BU$63:$BX$190,3,FALSE)),"",VLOOKUP(A35,入力シート!$BU$63:$BX$190,3,FALSE)))</f>
        <v/>
      </c>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80"/>
      <c r="AS35" s="36"/>
      <c r="AT35" s="27"/>
    </row>
    <row r="36" spans="1:46" s="30" customFormat="1" ht="18" customHeight="1" x14ac:dyDescent="0.15">
      <c r="A36" s="33" t="s">
        <v>138</v>
      </c>
      <c r="B36" s="203" t="str">
        <f>IF(ISERROR(VLOOKUP(A36,入力シート!$BU$63:$BX$190,4,FALSE)),"",VLOOKUP(A36,入力シート!$BU$63:$BX$190,4,FALSE))</f>
        <v/>
      </c>
      <c r="C36" s="204"/>
      <c r="D36" s="204"/>
      <c r="E36" s="204"/>
      <c r="F36" s="204"/>
      <c r="G36" s="204"/>
      <c r="H36" s="204"/>
      <c r="I36" s="204"/>
      <c r="J36" s="204"/>
      <c r="K36" s="204"/>
      <c r="L36" s="204"/>
      <c r="M36" s="204"/>
      <c r="N36" s="179" t="str">
        <f>DBCS(IF(ISERROR(VLOOKUP(A36,入力シート!$BU$63:$BX$190,3,FALSE)),"",VLOOKUP(A36,入力シート!$BU$63:$BX$190,3,FALSE)))</f>
        <v/>
      </c>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80"/>
      <c r="AS36" s="36"/>
      <c r="AT36" s="27"/>
    </row>
    <row r="37" spans="1:46" s="30" customFormat="1" ht="18" customHeight="1" x14ac:dyDescent="0.15">
      <c r="A37" s="33" t="s">
        <v>139</v>
      </c>
      <c r="B37" s="177" t="str">
        <f>IF(ISERROR(VLOOKUP(A37,入力シート!$BU$63:$BX$190,4,FALSE)),"",VLOOKUP(A37,入力シート!$BU$63:$BX$190,4,FALSE))</f>
        <v/>
      </c>
      <c r="C37" s="178"/>
      <c r="D37" s="178"/>
      <c r="E37" s="178"/>
      <c r="F37" s="178"/>
      <c r="G37" s="178"/>
      <c r="H37" s="178"/>
      <c r="I37" s="178"/>
      <c r="J37" s="178"/>
      <c r="K37" s="178"/>
      <c r="L37" s="178"/>
      <c r="M37" s="178"/>
      <c r="N37" s="179" t="str">
        <f>DBCS(IF(ISERROR(VLOOKUP(A37,入力シート!$BU$63:$BX$190,3,FALSE)),"",VLOOKUP(A37,入力シート!$BU$63:$BX$190,3,FALSE)))</f>
        <v/>
      </c>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80"/>
      <c r="AS37" s="36"/>
      <c r="AT37" s="27"/>
    </row>
    <row r="38" spans="1:46" s="30" customFormat="1" ht="18" customHeight="1" x14ac:dyDescent="0.15">
      <c r="A38" s="33" t="s">
        <v>140</v>
      </c>
      <c r="B38" s="177" t="str">
        <f>IF(ISERROR(VLOOKUP(A38,入力シート!$BU$63:$BX$190,4,FALSE)),"",VLOOKUP(A38,入力シート!$BU$63:$BX$190,4,FALSE))</f>
        <v/>
      </c>
      <c r="C38" s="178"/>
      <c r="D38" s="178"/>
      <c r="E38" s="178"/>
      <c r="F38" s="178"/>
      <c r="G38" s="178"/>
      <c r="H38" s="178"/>
      <c r="I38" s="178"/>
      <c r="J38" s="178"/>
      <c r="K38" s="178"/>
      <c r="L38" s="178"/>
      <c r="M38" s="178"/>
      <c r="N38" s="179" t="str">
        <f>DBCS(IF(ISERROR(VLOOKUP(A38,入力シート!$BU$63:$BX$190,3,FALSE)),"",VLOOKUP(A38,入力シート!$BU$63:$BX$190,3,FALSE)))</f>
        <v/>
      </c>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80"/>
      <c r="AS38" s="36"/>
      <c r="AT38" s="27"/>
    </row>
    <row r="39" spans="1:46" s="30" customFormat="1" ht="18" customHeight="1" x14ac:dyDescent="0.15">
      <c r="A39" s="33" t="s">
        <v>141</v>
      </c>
      <c r="B39" s="177" t="str">
        <f>IF(ISERROR(VLOOKUP(A39,入力シート!$BU$63:$BX$190,4,FALSE)),"",VLOOKUP(A39,入力シート!$BU$63:$BX$190,4,FALSE))</f>
        <v/>
      </c>
      <c r="C39" s="178"/>
      <c r="D39" s="178"/>
      <c r="E39" s="178"/>
      <c r="F39" s="178"/>
      <c r="G39" s="178"/>
      <c r="H39" s="178"/>
      <c r="I39" s="178"/>
      <c r="J39" s="178"/>
      <c r="K39" s="178"/>
      <c r="L39" s="178"/>
      <c r="M39" s="178"/>
      <c r="N39" s="179" t="str">
        <f>DBCS(IF(ISERROR(VLOOKUP(A39,入力シート!$BU$63:$BX$190,3,FALSE)),"",VLOOKUP(A39,入力シート!$BU$63:$BX$190,3,FALSE)))</f>
        <v/>
      </c>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80"/>
      <c r="AS39" s="36"/>
      <c r="AT39" s="27"/>
    </row>
    <row r="40" spans="1:46" s="30" customFormat="1" ht="18" customHeight="1" x14ac:dyDescent="0.15">
      <c r="A40" s="33" t="s">
        <v>142</v>
      </c>
      <c r="B40" s="177" t="str">
        <f>IF(ISERROR(VLOOKUP(A40,入力シート!$BU$63:$BX$190,4,FALSE)),"",VLOOKUP(A40,入力シート!$BU$63:$BX$190,4,FALSE))</f>
        <v/>
      </c>
      <c r="C40" s="178"/>
      <c r="D40" s="178"/>
      <c r="E40" s="178"/>
      <c r="F40" s="178"/>
      <c r="G40" s="178"/>
      <c r="H40" s="178"/>
      <c r="I40" s="178"/>
      <c r="J40" s="178"/>
      <c r="K40" s="178"/>
      <c r="L40" s="178"/>
      <c r="M40" s="178"/>
      <c r="N40" s="179" t="str">
        <f>DBCS(IF(ISERROR(VLOOKUP(A40,入力シート!$BU$63:$BX$190,3,FALSE)),"",VLOOKUP(A40,入力シート!$BU$63:$BX$190,3,FALSE)))</f>
        <v/>
      </c>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80"/>
      <c r="AS40" s="36"/>
      <c r="AT40" s="27"/>
    </row>
    <row r="41" spans="1:46" s="30" customFormat="1" ht="18" customHeight="1" x14ac:dyDescent="0.15">
      <c r="A41" s="33" t="s">
        <v>143</v>
      </c>
      <c r="B41" s="177" t="str">
        <f>IF(ISERROR(VLOOKUP(A41,入力シート!$BU$63:$BX$190,4,FALSE)),"",VLOOKUP(A41,入力シート!$BU$63:$BX$190,4,FALSE))</f>
        <v/>
      </c>
      <c r="C41" s="178"/>
      <c r="D41" s="178"/>
      <c r="E41" s="178"/>
      <c r="F41" s="178"/>
      <c r="G41" s="178"/>
      <c r="H41" s="178"/>
      <c r="I41" s="178"/>
      <c r="J41" s="178"/>
      <c r="K41" s="178"/>
      <c r="L41" s="178"/>
      <c r="M41" s="178"/>
      <c r="N41" s="179" t="str">
        <f>DBCS(IF(ISERROR(VLOOKUP(A41,入力シート!$BU$63:$BX$190,3,FALSE)),"",VLOOKUP(A41,入力シート!$BU$63:$BX$190,3,FALSE)))</f>
        <v/>
      </c>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80"/>
      <c r="AS41" s="36"/>
      <c r="AT41" s="27"/>
    </row>
    <row r="42" spans="1:46" s="30" customFormat="1" ht="18" customHeight="1" x14ac:dyDescent="0.15">
      <c r="A42" s="33" t="s">
        <v>144</v>
      </c>
      <c r="B42" s="177" t="str">
        <f>IF(ISERROR(VLOOKUP(A42,入力シート!$BU$63:$BX$190,4,FALSE)),"",VLOOKUP(A42,入力シート!$BU$63:$BX$190,4,FALSE))</f>
        <v/>
      </c>
      <c r="C42" s="178"/>
      <c r="D42" s="178"/>
      <c r="E42" s="178"/>
      <c r="F42" s="178"/>
      <c r="G42" s="178"/>
      <c r="H42" s="178"/>
      <c r="I42" s="178"/>
      <c r="J42" s="178"/>
      <c r="K42" s="178"/>
      <c r="L42" s="178"/>
      <c r="M42" s="178"/>
      <c r="N42" s="179" t="str">
        <f>DBCS(IF(ISERROR(VLOOKUP(A42,入力シート!$BU$63:$BX$190,3,FALSE)),"",VLOOKUP(A42,入力シート!$BU$63:$BX$190,3,FALSE)))</f>
        <v/>
      </c>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80"/>
      <c r="AS42" s="36"/>
      <c r="AT42" s="27"/>
    </row>
    <row r="43" spans="1:46" s="30" customFormat="1" ht="18" customHeight="1" x14ac:dyDescent="0.15">
      <c r="A43" s="33" t="s">
        <v>145</v>
      </c>
      <c r="B43" s="177" t="str">
        <f>IF(ISERROR(VLOOKUP(A43,入力シート!$BU$63:$BX$190,4,FALSE)),"",VLOOKUP(A43,入力シート!$BU$63:$BX$190,4,FALSE))</f>
        <v/>
      </c>
      <c r="C43" s="178"/>
      <c r="D43" s="178"/>
      <c r="E43" s="178"/>
      <c r="F43" s="178"/>
      <c r="G43" s="178"/>
      <c r="H43" s="178"/>
      <c r="I43" s="178"/>
      <c r="J43" s="178"/>
      <c r="K43" s="178"/>
      <c r="L43" s="178"/>
      <c r="M43" s="178"/>
      <c r="N43" s="179" t="str">
        <f>DBCS(IF(ISERROR(VLOOKUP(A43,入力シート!$BU$63:$BX$190,3,FALSE)),"",VLOOKUP(A43,入力シート!$BU$63:$BX$190,3,FALSE)))</f>
        <v/>
      </c>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80"/>
      <c r="AS43" s="36"/>
      <c r="AT43" s="27"/>
    </row>
    <row r="44" spans="1:46" s="30" customFormat="1" ht="18" customHeight="1" x14ac:dyDescent="0.15">
      <c r="A44" s="33" t="s">
        <v>146</v>
      </c>
      <c r="B44" s="177" t="str">
        <f>IF(ISERROR(VLOOKUP(A44,入力シート!$BU$63:$BX$190,4,FALSE)),"",VLOOKUP(A44,入力シート!$BU$63:$BX$190,4,FALSE))</f>
        <v/>
      </c>
      <c r="C44" s="178"/>
      <c r="D44" s="178"/>
      <c r="E44" s="178"/>
      <c r="F44" s="178"/>
      <c r="G44" s="178"/>
      <c r="H44" s="178"/>
      <c r="I44" s="178"/>
      <c r="J44" s="178"/>
      <c r="K44" s="178"/>
      <c r="L44" s="178"/>
      <c r="M44" s="178"/>
      <c r="N44" s="179" t="str">
        <f>DBCS(IF(ISERROR(VLOOKUP(A44,入力シート!$BU$63:$BX$190,3,FALSE)),"",VLOOKUP(A44,入力シート!$BU$63:$BX$190,3,FALSE)))</f>
        <v/>
      </c>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80"/>
      <c r="AS44" s="36"/>
      <c r="AT44" s="27"/>
    </row>
    <row r="45" spans="1:46" s="30" customFormat="1" ht="18" customHeight="1" x14ac:dyDescent="0.15">
      <c r="A45" s="33" t="s">
        <v>147</v>
      </c>
      <c r="B45" s="177" t="str">
        <f>IF(ISERROR(VLOOKUP(A45,入力シート!$BU$63:$BX$190,4,FALSE)),"",VLOOKUP(A45,入力シート!$BU$63:$BX$190,4,FALSE))</f>
        <v/>
      </c>
      <c r="C45" s="178"/>
      <c r="D45" s="178"/>
      <c r="E45" s="178"/>
      <c r="F45" s="178"/>
      <c r="G45" s="178"/>
      <c r="H45" s="178"/>
      <c r="I45" s="178"/>
      <c r="J45" s="178"/>
      <c r="K45" s="178"/>
      <c r="L45" s="178"/>
      <c r="M45" s="178"/>
      <c r="N45" s="179" t="str">
        <f>DBCS(IF(ISERROR(VLOOKUP(A45,入力シート!$BU$63:$BX$190,3,FALSE)),"",VLOOKUP(A45,入力シート!$BU$63:$BX$190,3,FALSE)))</f>
        <v/>
      </c>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80"/>
      <c r="AS45" s="36"/>
      <c r="AT45" s="27"/>
    </row>
    <row r="46" spans="1:46" s="30" customFormat="1" ht="18" customHeight="1" x14ac:dyDescent="0.15">
      <c r="A46" s="33" t="s">
        <v>148</v>
      </c>
      <c r="B46" s="177" t="str">
        <f>IF(ISERROR(VLOOKUP(A46,入力シート!$BU$63:$BX$190,4,FALSE)),"",VLOOKUP(A46,入力シート!$BU$63:$BX$190,4,FALSE))</f>
        <v/>
      </c>
      <c r="C46" s="178"/>
      <c r="D46" s="178"/>
      <c r="E46" s="178"/>
      <c r="F46" s="178"/>
      <c r="G46" s="178"/>
      <c r="H46" s="178"/>
      <c r="I46" s="178"/>
      <c r="J46" s="178"/>
      <c r="K46" s="178"/>
      <c r="L46" s="178"/>
      <c r="M46" s="178"/>
      <c r="N46" s="179" t="str">
        <f>DBCS(IF(ISERROR(VLOOKUP(A46,入力シート!$BU$63:$BX$190,3,FALSE)),"",VLOOKUP(A46,入力シート!$BU$63:$BX$190,3,FALSE)))</f>
        <v/>
      </c>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80"/>
      <c r="AS46" s="36"/>
      <c r="AT46" s="27"/>
    </row>
    <row r="47" spans="1:46" s="30" customFormat="1" ht="18" customHeight="1" x14ac:dyDescent="0.15">
      <c r="A47" s="33" t="s">
        <v>149</v>
      </c>
      <c r="B47" s="177" t="str">
        <f>IF(ISERROR(VLOOKUP(A47,入力シート!$BU$63:$BX$190,4,FALSE)),"",VLOOKUP(A47,入力シート!$BU$63:$BX$190,4,FALSE))</f>
        <v/>
      </c>
      <c r="C47" s="178"/>
      <c r="D47" s="178"/>
      <c r="E47" s="178"/>
      <c r="F47" s="178"/>
      <c r="G47" s="178"/>
      <c r="H47" s="178"/>
      <c r="I47" s="178"/>
      <c r="J47" s="178"/>
      <c r="K47" s="178"/>
      <c r="L47" s="178"/>
      <c r="M47" s="178"/>
      <c r="N47" s="179" t="str">
        <f>DBCS(IF(ISERROR(VLOOKUP(A47,入力シート!$BU$63:$BX$190,3,FALSE)),"",VLOOKUP(A47,入力シート!$BU$63:$BX$190,3,FALSE)))</f>
        <v/>
      </c>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80"/>
      <c r="AS47" s="36"/>
      <c r="AT47" s="27"/>
    </row>
    <row r="48" spans="1:46" s="30" customFormat="1" ht="18" customHeight="1" x14ac:dyDescent="0.15">
      <c r="A48" s="33" t="s">
        <v>150</v>
      </c>
      <c r="B48" s="177" t="str">
        <f>IF(ISERROR(VLOOKUP(A48,入力シート!$BU$63:$BX$190,4,FALSE)),"",VLOOKUP(A48,入力シート!$BU$63:$BX$190,4,FALSE))</f>
        <v/>
      </c>
      <c r="C48" s="178"/>
      <c r="D48" s="178"/>
      <c r="E48" s="178"/>
      <c r="F48" s="178"/>
      <c r="G48" s="178"/>
      <c r="H48" s="178"/>
      <c r="I48" s="178"/>
      <c r="J48" s="178"/>
      <c r="K48" s="178"/>
      <c r="L48" s="178"/>
      <c r="M48" s="178"/>
      <c r="N48" s="179" t="str">
        <f>DBCS(IF(ISERROR(VLOOKUP(A48,入力シート!$BU$63:$BX$190,3,FALSE)),"",VLOOKUP(A48,入力シート!$BU$63:$BX$190,3,FALSE)))</f>
        <v/>
      </c>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80"/>
      <c r="AS48" s="36"/>
      <c r="AT48" s="27"/>
    </row>
    <row r="49" spans="1:46" s="30" customFormat="1" ht="18" customHeight="1" x14ac:dyDescent="0.15">
      <c r="A49" s="33" t="s">
        <v>151</v>
      </c>
      <c r="B49" s="177" t="str">
        <f>IF(ISERROR(VLOOKUP(A49,入力シート!$BU$63:$BX$190,4,FALSE)),"",VLOOKUP(A49,入力シート!$BU$63:$BX$190,4,FALSE))</f>
        <v/>
      </c>
      <c r="C49" s="178"/>
      <c r="D49" s="178"/>
      <c r="E49" s="178"/>
      <c r="F49" s="178"/>
      <c r="G49" s="178"/>
      <c r="H49" s="178"/>
      <c r="I49" s="178"/>
      <c r="J49" s="178"/>
      <c r="K49" s="178"/>
      <c r="L49" s="178"/>
      <c r="M49" s="178"/>
      <c r="N49" s="179" t="str">
        <f>DBCS(IF(ISERROR(VLOOKUP(A49,入力シート!$BU$63:$BX$190,3,FALSE)),"",VLOOKUP(A49,入力シート!$BU$63:$BX$190,3,FALSE)))</f>
        <v/>
      </c>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80"/>
      <c r="AS49" s="36"/>
      <c r="AT49" s="27"/>
    </row>
    <row r="50" spans="1:46" s="30" customFormat="1" ht="18" customHeight="1" x14ac:dyDescent="0.15">
      <c r="A50" s="33" t="s">
        <v>152</v>
      </c>
      <c r="B50" s="177" t="str">
        <f>IF(ISERROR(VLOOKUP(A50,入力シート!$BU$63:$BX$190,4,FALSE)),"",VLOOKUP(A50,入力シート!$BU$63:$BX$190,4,FALSE))</f>
        <v/>
      </c>
      <c r="C50" s="178"/>
      <c r="D50" s="178"/>
      <c r="E50" s="178"/>
      <c r="F50" s="178"/>
      <c r="G50" s="178"/>
      <c r="H50" s="178"/>
      <c r="I50" s="178"/>
      <c r="J50" s="178"/>
      <c r="K50" s="178"/>
      <c r="L50" s="178"/>
      <c r="M50" s="178"/>
      <c r="N50" s="179" t="str">
        <f>DBCS(IF(ISERROR(VLOOKUP(A50,入力シート!$BU$63:$BX$190,3,FALSE)),"",VLOOKUP(A50,入力シート!$BU$63:$BX$190,3,FALSE)))</f>
        <v/>
      </c>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80"/>
      <c r="AS50" s="36"/>
      <c r="AT50" s="27"/>
    </row>
    <row r="51" spans="1:46" s="30" customFormat="1" ht="18" customHeight="1" x14ac:dyDescent="0.15">
      <c r="A51" s="33" t="s">
        <v>153</v>
      </c>
      <c r="B51" s="177" t="str">
        <f>IF(ISERROR(VLOOKUP(A51,入力シート!$BU$63:$BX$190,4,FALSE)),"",VLOOKUP(A51,入力シート!$BU$63:$BX$190,4,FALSE))</f>
        <v/>
      </c>
      <c r="C51" s="178"/>
      <c r="D51" s="178"/>
      <c r="E51" s="178"/>
      <c r="F51" s="178"/>
      <c r="G51" s="178"/>
      <c r="H51" s="178"/>
      <c r="I51" s="178"/>
      <c r="J51" s="178"/>
      <c r="K51" s="178"/>
      <c r="L51" s="178"/>
      <c r="M51" s="178"/>
      <c r="N51" s="179" t="str">
        <f>DBCS(IF(ISERROR(VLOOKUP(A51,入力シート!$BU$63:$BX$190,3,FALSE)),"",VLOOKUP(A51,入力シート!$BU$63:$BX$190,3,FALSE)))</f>
        <v/>
      </c>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80"/>
      <c r="AS51" s="36"/>
      <c r="AT51" s="27"/>
    </row>
    <row r="52" spans="1:46" s="30" customFormat="1" ht="18" customHeight="1" x14ac:dyDescent="0.15">
      <c r="A52" s="33" t="s">
        <v>154</v>
      </c>
      <c r="B52" s="193" t="str">
        <f>IF(ISERROR(VLOOKUP(A52,入力シート!$BU$63:$BX$190,4,FALSE)),"",VLOOKUP(A52,入力シート!$BU$63:$BX$190,4,FALSE))</f>
        <v/>
      </c>
      <c r="C52" s="194"/>
      <c r="D52" s="194"/>
      <c r="E52" s="194"/>
      <c r="F52" s="194"/>
      <c r="G52" s="194"/>
      <c r="H52" s="194"/>
      <c r="I52" s="194"/>
      <c r="J52" s="194"/>
      <c r="K52" s="194"/>
      <c r="L52" s="194"/>
      <c r="M52" s="194"/>
      <c r="N52" s="195" t="str">
        <f>DBCS(IF(ISERROR(VLOOKUP(A52,入力シート!$BU$63:$BX$190,3,FALSE)),"",VLOOKUP(A52,入力シート!$BU$63:$BX$190,3,FALSE)))</f>
        <v/>
      </c>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6"/>
      <c r="AS52" s="36"/>
      <c r="AT52" s="27"/>
    </row>
    <row r="53" spans="1:46" s="44" customFormat="1" ht="3" customHeight="1" x14ac:dyDescent="0.15">
      <c r="A53" s="41"/>
      <c r="B53" s="26"/>
      <c r="C53" s="42"/>
      <c r="D53" s="42"/>
      <c r="E53" s="42"/>
      <c r="F53" s="42"/>
      <c r="G53" s="26"/>
      <c r="H53" s="26"/>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1"/>
    </row>
    <row r="54" spans="1:46" s="44" customFormat="1" ht="3" customHeight="1" x14ac:dyDescent="0.15">
      <c r="A54" s="41"/>
      <c r="B54" s="26"/>
      <c r="C54" s="42"/>
      <c r="D54" s="42"/>
      <c r="E54" s="42"/>
      <c r="F54" s="42"/>
      <c r="G54" s="26"/>
      <c r="H54" s="26"/>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1"/>
    </row>
    <row r="55" spans="1:46" ht="3" customHeight="1" x14ac:dyDescent="0.15">
      <c r="B55" s="230" t="s">
        <v>2</v>
      </c>
      <c r="C55" s="230"/>
      <c r="D55" s="230"/>
      <c r="E55" s="230"/>
      <c r="F55" s="230"/>
      <c r="G55" s="230"/>
      <c r="H55" s="230"/>
      <c r="I55" s="230"/>
      <c r="J55" s="230"/>
      <c r="K55" s="230"/>
      <c r="L55" s="230"/>
      <c r="N55" s="229" t="s">
        <v>3</v>
      </c>
      <c r="O55" s="229"/>
      <c r="P55" s="229"/>
      <c r="Q55" s="229"/>
      <c r="R55" s="229"/>
      <c r="S55" s="229"/>
      <c r="T55" s="229"/>
      <c r="U55" s="229"/>
      <c r="V55" s="229"/>
      <c r="W55" s="229"/>
      <c r="Z55" s="229" t="s">
        <v>7</v>
      </c>
      <c r="AA55" s="229"/>
      <c r="AB55" s="229"/>
      <c r="AC55" s="229"/>
      <c r="AD55" s="229"/>
      <c r="AE55" s="229"/>
      <c r="AF55" s="229"/>
      <c r="AG55" s="229"/>
      <c r="AK55" s="218" t="s">
        <v>4</v>
      </c>
      <c r="AL55" s="218"/>
      <c r="AM55" s="218"/>
      <c r="AN55" s="218"/>
      <c r="AO55" s="218"/>
      <c r="AP55" s="218"/>
      <c r="AQ55" s="218"/>
      <c r="AR55" s="218"/>
    </row>
    <row r="56" spans="1:46" ht="3" customHeight="1" x14ac:dyDescent="0.15">
      <c r="B56" s="230"/>
      <c r="C56" s="230"/>
      <c r="D56" s="230"/>
      <c r="E56" s="230"/>
      <c r="F56" s="230"/>
      <c r="G56" s="230"/>
      <c r="H56" s="230"/>
      <c r="I56" s="230"/>
      <c r="J56" s="230"/>
      <c r="K56" s="230"/>
      <c r="L56" s="230"/>
      <c r="M56" s="10"/>
      <c r="N56" s="229"/>
      <c r="O56" s="229"/>
      <c r="P56" s="229"/>
      <c r="Q56" s="229"/>
      <c r="R56" s="229"/>
      <c r="S56" s="229"/>
      <c r="T56" s="229"/>
      <c r="U56" s="229"/>
      <c r="V56" s="229"/>
      <c r="W56" s="229"/>
      <c r="Z56" s="229"/>
      <c r="AA56" s="229"/>
      <c r="AB56" s="229"/>
      <c r="AC56" s="229"/>
      <c r="AD56" s="229"/>
      <c r="AE56" s="229"/>
      <c r="AF56" s="229"/>
      <c r="AG56" s="229"/>
      <c r="AH56" s="11"/>
      <c r="AI56" s="11"/>
      <c r="AJ56" s="12"/>
      <c r="AK56" s="218"/>
      <c r="AL56" s="218"/>
      <c r="AM56" s="218"/>
      <c r="AN56" s="218"/>
      <c r="AO56" s="218"/>
      <c r="AP56" s="218"/>
      <c r="AQ56" s="218"/>
      <c r="AR56" s="218"/>
    </row>
    <row r="57" spans="1:46" ht="3" customHeight="1" x14ac:dyDescent="0.15">
      <c r="B57" s="230"/>
      <c r="C57" s="230"/>
      <c r="D57" s="230"/>
      <c r="E57" s="230"/>
      <c r="F57" s="230"/>
      <c r="G57" s="230"/>
      <c r="H57" s="230"/>
      <c r="I57" s="230"/>
      <c r="J57" s="230"/>
      <c r="K57" s="230"/>
      <c r="L57" s="230"/>
      <c r="M57" s="10"/>
      <c r="N57" s="229"/>
      <c r="O57" s="229"/>
      <c r="P57" s="229"/>
      <c r="Q57" s="229"/>
      <c r="R57" s="229"/>
      <c r="S57" s="229"/>
      <c r="T57" s="229"/>
      <c r="U57" s="229"/>
      <c r="V57" s="229"/>
      <c r="W57" s="229"/>
      <c r="Z57" s="229"/>
      <c r="AA57" s="229"/>
      <c r="AB57" s="229"/>
      <c r="AC57" s="229"/>
      <c r="AD57" s="229"/>
      <c r="AE57" s="229"/>
      <c r="AF57" s="229"/>
      <c r="AG57" s="229"/>
      <c r="AH57" s="11"/>
      <c r="AI57" s="11"/>
      <c r="AJ57" s="12"/>
      <c r="AK57" s="218"/>
      <c r="AL57" s="218"/>
      <c r="AM57" s="218"/>
      <c r="AN57" s="218"/>
      <c r="AO57" s="218"/>
      <c r="AP57" s="218"/>
      <c r="AQ57" s="218"/>
      <c r="AR57" s="218"/>
    </row>
    <row r="58" spans="1:46" ht="3" customHeight="1" x14ac:dyDescent="0.15">
      <c r="B58" s="13"/>
      <c r="C58" s="13"/>
      <c r="D58" s="13"/>
      <c r="E58" s="13"/>
      <c r="F58" s="13"/>
      <c r="G58" s="13"/>
      <c r="H58" s="13"/>
      <c r="I58" s="13"/>
      <c r="J58" s="13"/>
      <c r="K58" s="13"/>
      <c r="L58" s="13"/>
      <c r="M58" s="10"/>
      <c r="N58" s="14"/>
      <c r="O58" s="14"/>
      <c r="P58" s="14"/>
      <c r="Q58" s="14"/>
      <c r="R58" s="14"/>
      <c r="S58" s="14"/>
      <c r="T58" s="14"/>
      <c r="U58" s="14"/>
      <c r="V58" s="14"/>
      <c r="W58" s="14"/>
      <c r="Z58" s="14"/>
      <c r="AA58" s="14"/>
      <c r="AB58" s="14"/>
      <c r="AC58" s="14"/>
      <c r="AD58" s="14"/>
      <c r="AE58" s="14"/>
      <c r="AF58" s="14"/>
      <c r="AG58" s="14"/>
      <c r="AH58" s="11"/>
      <c r="AI58" s="11"/>
      <c r="AJ58" s="12"/>
      <c r="AK58" s="15"/>
      <c r="AL58" s="15"/>
      <c r="AM58" s="15"/>
      <c r="AN58" s="15"/>
      <c r="AO58" s="15"/>
      <c r="AP58" s="15"/>
      <c r="AQ58" s="15"/>
      <c r="AR58" s="15"/>
    </row>
    <row r="59" spans="1:46" ht="3" customHeight="1" x14ac:dyDescent="0.15">
      <c r="B59" s="10"/>
      <c r="C59" s="10"/>
      <c r="D59" s="10"/>
      <c r="E59" s="10"/>
      <c r="F59" s="10"/>
      <c r="G59" s="10"/>
      <c r="H59" s="10"/>
      <c r="I59" s="10"/>
      <c r="J59" s="10"/>
      <c r="K59" s="10"/>
      <c r="L59" s="10"/>
      <c r="M59" s="10"/>
      <c r="N59" s="191" t="str">
        <f>+N5</f>
        <v>0</v>
      </c>
      <c r="O59" s="191" t="str">
        <f t="shared" ref="O59:W59" si="0">+O5</f>
        <v>0</v>
      </c>
      <c r="P59" s="191" t="str">
        <f t="shared" si="0"/>
        <v>0</v>
      </c>
      <c r="Q59" s="191" t="str">
        <f t="shared" si="0"/>
        <v>0</v>
      </c>
      <c r="R59" s="191" t="str">
        <f t="shared" si="0"/>
        <v>0</v>
      </c>
      <c r="S59" s="191" t="str">
        <f t="shared" si="0"/>
        <v>0</v>
      </c>
      <c r="T59" s="191" t="str">
        <f t="shared" si="0"/>
        <v>0</v>
      </c>
      <c r="U59" s="191" t="str">
        <f t="shared" si="0"/>
        <v>0</v>
      </c>
      <c r="V59" s="191" t="str">
        <f t="shared" si="0"/>
        <v>0</v>
      </c>
      <c r="W59" s="191" t="str">
        <f t="shared" si="0"/>
        <v>0</v>
      </c>
      <c r="Z59" s="191" t="str">
        <f>+Z5</f>
        <v>1</v>
      </c>
      <c r="AA59" s="191" t="str">
        <f t="shared" ref="AA59:AG59" si="1">+AA5</f>
        <v>9</v>
      </c>
      <c r="AB59" s="191" t="str">
        <f t="shared" si="1"/>
        <v>0</v>
      </c>
      <c r="AC59" s="191" t="str">
        <f t="shared" si="1"/>
        <v>0</v>
      </c>
      <c r="AD59" s="191" t="str">
        <f t="shared" si="1"/>
        <v>0</v>
      </c>
      <c r="AE59" s="191" t="str">
        <f t="shared" si="1"/>
        <v>1</v>
      </c>
      <c r="AF59" s="191" t="str">
        <f t="shared" si="1"/>
        <v>0</v>
      </c>
      <c r="AG59" s="191" t="str">
        <f t="shared" si="1"/>
        <v>0</v>
      </c>
      <c r="AH59" s="16"/>
      <c r="AI59" s="12"/>
      <c r="AJ59" s="12"/>
      <c r="AK59" s="219" t="s">
        <v>6</v>
      </c>
      <c r="AL59" s="220"/>
      <c r="AM59" s="220"/>
      <c r="AN59" s="220"/>
      <c r="AO59" s="220"/>
      <c r="AP59" s="220"/>
      <c r="AQ59" s="220"/>
      <c r="AR59" s="221"/>
    </row>
    <row r="60" spans="1:46" ht="24.75" customHeight="1" x14ac:dyDescent="0.2">
      <c r="B60" s="198" t="s">
        <v>16</v>
      </c>
      <c r="C60" s="198"/>
      <c r="D60" s="198"/>
      <c r="E60" s="198"/>
      <c r="F60" s="198"/>
      <c r="G60" s="198"/>
      <c r="H60" s="198"/>
      <c r="I60" s="198"/>
      <c r="J60" s="198"/>
      <c r="K60" s="198"/>
      <c r="L60" s="198"/>
      <c r="M60" s="17"/>
      <c r="N60" s="192"/>
      <c r="O60" s="192"/>
      <c r="P60" s="192"/>
      <c r="Q60" s="192"/>
      <c r="R60" s="192"/>
      <c r="S60" s="192"/>
      <c r="T60" s="192"/>
      <c r="U60" s="192"/>
      <c r="V60" s="192"/>
      <c r="W60" s="192"/>
      <c r="Z60" s="192"/>
      <c r="AA60" s="192"/>
      <c r="AB60" s="192"/>
      <c r="AC60" s="192"/>
      <c r="AD60" s="192"/>
      <c r="AE60" s="192"/>
      <c r="AF60" s="192"/>
      <c r="AG60" s="192"/>
      <c r="AH60" s="18"/>
      <c r="AI60" s="19"/>
      <c r="AJ60" s="19"/>
      <c r="AK60" s="222"/>
      <c r="AL60" s="223"/>
      <c r="AM60" s="223"/>
      <c r="AN60" s="223"/>
      <c r="AO60" s="223"/>
      <c r="AP60" s="223"/>
      <c r="AQ60" s="223"/>
      <c r="AR60" s="224"/>
    </row>
    <row r="61" spans="1:46" ht="9" customHeight="1" x14ac:dyDescent="0.2">
      <c r="B61" s="20"/>
      <c r="C61" s="20"/>
      <c r="D61" s="20"/>
      <c r="E61" s="20"/>
      <c r="F61" s="20"/>
      <c r="G61" s="20"/>
      <c r="H61" s="20"/>
      <c r="I61" s="20"/>
      <c r="J61" s="20"/>
      <c r="K61" s="20"/>
      <c r="L61" s="20"/>
      <c r="M61" s="20"/>
      <c r="N61" s="21"/>
      <c r="O61" s="21"/>
      <c r="P61" s="21"/>
      <c r="Q61" s="21"/>
      <c r="R61" s="21"/>
      <c r="S61" s="21"/>
      <c r="T61" s="21"/>
      <c r="U61" s="21"/>
      <c r="V61" s="21"/>
      <c r="W61" s="21"/>
      <c r="Z61" s="21"/>
      <c r="AA61" s="21"/>
      <c r="AB61" s="21"/>
      <c r="AC61" s="21"/>
      <c r="AD61" s="21"/>
      <c r="AE61" s="21"/>
      <c r="AF61" s="21"/>
      <c r="AG61" s="21"/>
      <c r="AH61" s="19"/>
      <c r="AI61" s="19"/>
      <c r="AJ61" s="19"/>
      <c r="AK61" s="22"/>
      <c r="AL61" s="22"/>
      <c r="AM61" s="22"/>
      <c r="AN61" s="22"/>
      <c r="AO61" s="22"/>
      <c r="AP61" s="22"/>
      <c r="AQ61" s="22"/>
      <c r="AR61" s="22"/>
    </row>
    <row r="62" spans="1:46" ht="12.75" customHeight="1" x14ac:dyDescent="0.15">
      <c r="B62" s="190" t="str">
        <f>+B8</f>
        <v>氏名：</v>
      </c>
      <c r="C62" s="190"/>
      <c r="D62" s="190"/>
      <c r="E62" s="190"/>
      <c r="F62" s="190"/>
      <c r="G62" s="190"/>
      <c r="H62" s="190"/>
      <c r="I62" s="190"/>
      <c r="J62" s="190"/>
      <c r="K62" s="190"/>
      <c r="L62" s="190"/>
      <c r="M62" s="190"/>
      <c r="N62" s="190"/>
      <c r="O62" s="190"/>
      <c r="P62" s="23"/>
      <c r="Q62" s="23"/>
      <c r="R62" s="24"/>
      <c r="S62" s="23"/>
      <c r="T62" s="24"/>
      <c r="U62" s="24"/>
      <c r="V62" s="24"/>
      <c r="W62" s="24"/>
      <c r="X62" s="24"/>
      <c r="Y62" s="24"/>
      <c r="Z62" s="23"/>
      <c r="AA62" s="23"/>
      <c r="AB62" s="23"/>
      <c r="AC62" s="23"/>
      <c r="AD62" s="23"/>
      <c r="AE62" s="23"/>
      <c r="AF62" s="23"/>
      <c r="AG62" s="23"/>
      <c r="AH62" s="23"/>
      <c r="AI62" s="23"/>
      <c r="AJ62" s="23"/>
      <c r="AK62" s="23"/>
      <c r="AL62" s="23"/>
      <c r="AM62" s="23"/>
      <c r="AN62" s="23"/>
      <c r="AO62" s="23"/>
      <c r="AP62" s="23"/>
      <c r="AQ62" s="23"/>
      <c r="AR62" s="23"/>
    </row>
    <row r="63" spans="1:46" ht="21.75" customHeight="1" x14ac:dyDescent="0.15">
      <c r="B63" s="197" t="s">
        <v>10</v>
      </c>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25"/>
    </row>
    <row r="64" spans="1:46" ht="23.25" customHeight="1" x14ac:dyDescent="0.15">
      <c r="B64" s="23"/>
      <c r="C64" s="23"/>
      <c r="D64" s="23"/>
      <c r="E64" s="23"/>
      <c r="F64" s="23"/>
      <c r="G64" s="23"/>
      <c r="H64" s="23"/>
      <c r="I64" s="23"/>
      <c r="J64" s="23"/>
      <c r="K64" s="23"/>
      <c r="L64" s="23"/>
      <c r="M64" s="23"/>
      <c r="N64" s="23"/>
      <c r="O64" s="23"/>
      <c r="P64" s="23"/>
      <c r="Q64" s="23"/>
      <c r="R64" s="24"/>
      <c r="S64" s="23"/>
      <c r="T64" s="24"/>
      <c r="U64" s="24"/>
      <c r="V64" s="24"/>
      <c r="W64" s="24"/>
      <c r="X64" s="24"/>
      <c r="Y64" s="24"/>
      <c r="Z64" s="23"/>
      <c r="AA64" s="23"/>
      <c r="AB64" s="186" t="s">
        <v>108</v>
      </c>
      <c r="AC64" s="186"/>
      <c r="AD64" s="186"/>
      <c r="AE64" s="186"/>
      <c r="AF64" s="181">
        <f>+AF10</f>
        <v>0</v>
      </c>
      <c r="AG64" s="181"/>
      <c r="AH64" s="181"/>
      <c r="AI64" s="181"/>
      <c r="AJ64" s="181"/>
      <c r="AK64" s="181"/>
      <c r="AL64" s="181"/>
      <c r="AM64" s="181"/>
      <c r="AN64" s="181"/>
      <c r="AO64" s="181"/>
      <c r="AP64" s="181"/>
      <c r="AQ64" s="181"/>
      <c r="AR64" s="181"/>
      <c r="AS64" s="107"/>
    </row>
    <row r="65" spans="1:93" ht="5.25" customHeight="1" x14ac:dyDescent="0.15">
      <c r="B65" s="23"/>
      <c r="C65" s="23"/>
      <c r="D65" s="23"/>
      <c r="E65" s="23"/>
      <c r="F65" s="23"/>
      <c r="G65" s="23"/>
      <c r="H65" s="23"/>
      <c r="I65" s="23"/>
      <c r="J65" s="23"/>
      <c r="K65" s="23"/>
      <c r="L65" s="23"/>
      <c r="M65" s="23"/>
      <c r="N65" s="23"/>
      <c r="O65" s="23"/>
      <c r="P65" s="23"/>
      <c r="Q65" s="23"/>
      <c r="R65" s="24"/>
      <c r="S65" s="23"/>
      <c r="T65" s="24"/>
      <c r="U65" s="24"/>
      <c r="V65" s="24"/>
      <c r="W65" s="24"/>
      <c r="X65" s="24"/>
      <c r="Y65" s="24"/>
      <c r="Z65" s="23"/>
      <c r="AA65" s="23"/>
      <c r="AB65" s="45"/>
      <c r="AC65" s="45"/>
      <c r="AD65" s="45"/>
      <c r="AE65" s="45"/>
      <c r="AF65" s="46"/>
      <c r="AG65" s="46"/>
      <c r="AH65" s="46"/>
      <c r="AI65" s="46"/>
      <c r="AJ65" s="46"/>
      <c r="AK65" s="46"/>
      <c r="AL65" s="46"/>
      <c r="AM65" s="46"/>
      <c r="AN65" s="46"/>
      <c r="AO65" s="46"/>
      <c r="AP65" s="46"/>
      <c r="AQ65" s="46"/>
      <c r="AR65" s="46"/>
      <c r="AS65" s="46"/>
    </row>
    <row r="66" spans="1:93" s="2" customFormat="1" ht="21" customHeight="1" x14ac:dyDescent="0.15">
      <c r="C66" s="47" t="s">
        <v>266</v>
      </c>
      <c r="D66" s="1"/>
      <c r="E66" s="1"/>
      <c r="F66" s="1"/>
      <c r="G66" s="1"/>
      <c r="H66" s="1"/>
      <c r="I66" s="1"/>
      <c r="J66" s="1"/>
      <c r="K66" s="48"/>
      <c r="L66" s="48"/>
      <c r="M66" s="48"/>
      <c r="N66" s="48"/>
      <c r="O66" s="48"/>
      <c r="P66" s="48"/>
      <c r="Q66" s="48"/>
      <c r="R66" s="48"/>
      <c r="T66" s="183" t="s">
        <v>11</v>
      </c>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49"/>
      <c r="AS66" s="49"/>
      <c r="AT66" s="50"/>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51"/>
      <c r="CE66" s="51"/>
      <c r="CF66" s="51"/>
      <c r="CG66" s="51"/>
      <c r="CH66" s="51"/>
      <c r="CI66" s="51"/>
      <c r="CJ66" s="51"/>
      <c r="CK66" s="51"/>
      <c r="CL66" s="51"/>
      <c r="CM66" s="51"/>
    </row>
    <row r="67" spans="1:93" s="53" customFormat="1" ht="21" customHeight="1" x14ac:dyDescent="0.15">
      <c r="A67" s="52"/>
      <c r="C67" s="54" t="s">
        <v>267</v>
      </c>
      <c r="D67" s="55"/>
      <c r="E67" s="55"/>
      <c r="F67" s="55"/>
      <c r="G67" s="55"/>
      <c r="H67" s="55"/>
      <c r="I67" s="55"/>
      <c r="J67" s="55"/>
      <c r="K67" s="55"/>
      <c r="L67" s="56"/>
      <c r="M67" s="56"/>
      <c r="N67" s="56"/>
      <c r="O67" s="56"/>
      <c r="P67" s="56"/>
      <c r="Q67" s="56"/>
      <c r="R67" s="56"/>
      <c r="T67" s="184" t="s">
        <v>12</v>
      </c>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57"/>
      <c r="AS67" s="58"/>
      <c r="AT67" s="59"/>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60"/>
      <c r="CE67" s="60"/>
      <c r="CF67" s="61"/>
      <c r="CG67" s="61"/>
      <c r="CH67" s="61"/>
      <c r="CI67" s="61"/>
      <c r="CJ67" s="61"/>
      <c r="CK67" s="61"/>
      <c r="CL67" s="61"/>
      <c r="CM67" s="61"/>
      <c r="CN67" s="61"/>
      <c r="CO67" s="61"/>
    </row>
    <row r="68" spans="1:93" s="53" customFormat="1" ht="21" customHeight="1" x14ac:dyDescent="0.15">
      <c r="A68" s="52"/>
      <c r="C68" s="54" t="s">
        <v>268</v>
      </c>
      <c r="D68" s="55"/>
      <c r="E68" s="55"/>
      <c r="F68" s="55"/>
      <c r="G68" s="55"/>
      <c r="H68" s="55"/>
      <c r="I68" s="55"/>
      <c r="J68" s="55"/>
      <c r="K68" s="55"/>
      <c r="L68" s="56"/>
      <c r="M68" s="56"/>
      <c r="N68" s="56"/>
      <c r="O68" s="56"/>
      <c r="P68" s="56"/>
      <c r="Q68" s="56"/>
      <c r="R68" s="56"/>
      <c r="T68" s="184" t="s">
        <v>13</v>
      </c>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58"/>
      <c r="AS68" s="58"/>
      <c r="AT68" s="59"/>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61"/>
      <c r="CF68" s="61"/>
      <c r="CG68" s="61"/>
      <c r="CH68" s="61"/>
      <c r="CI68" s="61"/>
      <c r="CJ68" s="61"/>
      <c r="CK68" s="61"/>
      <c r="CL68" s="61"/>
      <c r="CM68" s="61"/>
      <c r="CN68" s="61"/>
    </row>
    <row r="69" spans="1:93" s="53" customFormat="1" ht="33.75" customHeight="1" x14ac:dyDescent="0.15">
      <c r="A69" s="52"/>
      <c r="C69" s="54" t="s">
        <v>269</v>
      </c>
      <c r="D69" s="55"/>
      <c r="E69" s="55"/>
      <c r="F69" s="55"/>
      <c r="G69" s="55"/>
      <c r="H69" s="55"/>
      <c r="I69" s="55"/>
      <c r="J69" s="55"/>
      <c r="K69" s="55"/>
      <c r="L69" s="56"/>
      <c r="M69" s="56"/>
      <c r="N69" s="56"/>
      <c r="O69" s="56"/>
      <c r="P69" s="56"/>
      <c r="Q69" s="56"/>
      <c r="S69" s="62"/>
      <c r="T69" s="184" t="s">
        <v>158</v>
      </c>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57"/>
      <c r="AS69" s="63"/>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61"/>
      <c r="CG69" s="61"/>
      <c r="CH69" s="61"/>
      <c r="CI69" s="61"/>
      <c r="CJ69" s="61"/>
      <c r="CK69" s="61"/>
    </row>
    <row r="70" spans="1:93" s="53" customFormat="1" ht="17.25" customHeight="1" x14ac:dyDescent="0.15">
      <c r="A70" s="52"/>
      <c r="C70" s="64" t="s">
        <v>270</v>
      </c>
      <c r="D70" s="65"/>
      <c r="E70" s="65"/>
      <c r="F70" s="65"/>
      <c r="G70" s="65"/>
      <c r="H70" s="65"/>
      <c r="I70" s="65"/>
      <c r="J70" s="65"/>
      <c r="K70" s="65"/>
      <c r="L70" s="65"/>
      <c r="M70" s="65"/>
      <c r="N70" s="65"/>
      <c r="O70" s="65"/>
      <c r="P70" s="65"/>
      <c r="Q70" s="65"/>
      <c r="S70" s="66"/>
      <c r="T70" s="185" t="s">
        <v>14</v>
      </c>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67"/>
      <c r="AS70" s="63"/>
      <c r="AT70" s="63"/>
      <c r="AU70" s="65"/>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row>
    <row r="71" spans="1:93" s="53" customFormat="1" ht="17.25" customHeight="1" x14ac:dyDescent="0.15">
      <c r="A71" s="52"/>
      <c r="C71" s="54" t="s">
        <v>271</v>
      </c>
      <c r="D71" s="55"/>
      <c r="E71" s="55"/>
      <c r="F71" s="55"/>
      <c r="G71" s="55"/>
      <c r="H71" s="55"/>
      <c r="I71" s="55"/>
      <c r="J71" s="55"/>
      <c r="K71" s="55"/>
      <c r="L71" s="56"/>
      <c r="M71" s="56"/>
      <c r="N71" s="56"/>
      <c r="O71" s="56"/>
      <c r="P71" s="56"/>
      <c r="Q71" s="56"/>
      <c r="S71" s="66"/>
      <c r="T71" s="185" t="s">
        <v>15</v>
      </c>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57"/>
      <c r="AS71" s="57"/>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row>
    <row r="72" spans="1:93" s="53" customFormat="1" ht="5.25" customHeight="1" x14ac:dyDescent="0.15">
      <c r="A72" s="52"/>
      <c r="B72" s="54"/>
      <c r="C72" s="55"/>
      <c r="D72" s="55"/>
      <c r="E72" s="55"/>
      <c r="F72" s="55"/>
      <c r="G72" s="55"/>
      <c r="H72" s="55"/>
      <c r="I72" s="55"/>
      <c r="J72" s="55"/>
      <c r="K72" s="55"/>
      <c r="L72" s="56"/>
      <c r="M72" s="56"/>
      <c r="N72" s="56"/>
      <c r="O72" s="56"/>
      <c r="P72" s="56"/>
      <c r="Q72" s="56"/>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57"/>
      <c r="AS72" s="57"/>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row>
    <row r="73" spans="1:93" s="53" customFormat="1" ht="15.95" customHeight="1" x14ac:dyDescent="0.15">
      <c r="A73" s="52"/>
      <c r="B73" s="54"/>
      <c r="C73" s="174" t="str">
        <f>IF(ISERROR(VLOOKUP(A73,入力シート!$BU$197:$BX$943,4,FALSE)),"",VLOOKUP(A73,入力シート!$BU$197:$BX$943,4,FALSE))</f>
        <v/>
      </c>
      <c r="D73" s="174"/>
      <c r="E73" s="174"/>
      <c r="F73" s="174"/>
      <c r="G73" s="174"/>
      <c r="H73" s="175" t="s">
        <v>313</v>
      </c>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70"/>
      <c r="AS73" s="70"/>
      <c r="AT73" s="69"/>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row>
    <row r="74" spans="1:93" s="53" customFormat="1" ht="15.95" customHeight="1" x14ac:dyDescent="0.15">
      <c r="A74" s="33" t="s">
        <v>125</v>
      </c>
      <c r="B74" s="71"/>
      <c r="C74" s="176">
        <f>IF(ISERROR(VLOOKUP(A74,入力シート!$BU$197:$BX$943,4,FALSE)),"",VLOOKUP(A74,入力シート!$BU$197:$BX$943,4,FALSE))</f>
        <v>0</v>
      </c>
      <c r="D74" s="176"/>
      <c r="E74" s="176"/>
      <c r="F74" s="176"/>
      <c r="G74" s="176"/>
      <c r="H74" s="173" t="str">
        <f>+IF(ISERROR(VLOOKUP(A74,入力シート!$BU$197:$BX$943,3,FALSE)),"",VLOOKUP(A74,入力シート!$BU$197:$BX$943,3,FALSE))</f>
        <v>６　特別な医療に関連する項目</v>
      </c>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72"/>
      <c r="AS74" s="72"/>
      <c r="AT74" s="73" t="str">
        <f>VLOOKUP(A74,入力シート!$BU$197:$BY$943,5,FALSE)</f>
        <v>見出し</v>
      </c>
      <c r="AU74" s="74"/>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58"/>
      <c r="CE74" s="58"/>
      <c r="CF74" s="61"/>
      <c r="CG74" s="61"/>
      <c r="CH74" s="61"/>
      <c r="CI74" s="61"/>
      <c r="CJ74" s="61"/>
      <c r="CK74" s="61"/>
      <c r="CL74" s="61"/>
      <c r="CM74" s="61"/>
      <c r="CN74" s="61"/>
    </row>
    <row r="75" spans="1:93" s="53" customFormat="1" ht="15.95" customHeight="1" x14ac:dyDescent="0.15">
      <c r="A75" s="33" t="s">
        <v>126</v>
      </c>
      <c r="B75" s="71"/>
      <c r="C75" s="176">
        <f>IF(ISERROR(VLOOKUP(A75,入力シート!$BU$197:$BX$943,4,FALSE)),"",VLOOKUP(A75,入力シート!$BU$197:$BX$943,4,FALSE))</f>
        <v>0</v>
      </c>
      <c r="D75" s="176"/>
      <c r="E75" s="176"/>
      <c r="F75" s="176"/>
      <c r="G75" s="176"/>
      <c r="H75" s="173" t="str">
        <f>+IF(ISERROR(VLOOKUP(A75,入力シート!$BU$197:$BX$943,3,FALSE)),"",VLOOKUP(A75,入力シート!$BU$197:$BX$943,3,FALSE))</f>
        <v>なし</v>
      </c>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72"/>
      <c r="AS75" s="72"/>
      <c r="AT75" s="73">
        <f>VLOOKUP(A75,入力シート!$BU$197:$BY$943,5,FALSE)</f>
        <v>0</v>
      </c>
      <c r="AU75" s="74"/>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58"/>
      <c r="CE75" s="58"/>
      <c r="CF75" s="61"/>
      <c r="CG75" s="61"/>
      <c r="CH75" s="61"/>
      <c r="CI75" s="61"/>
      <c r="CJ75" s="61"/>
      <c r="CK75" s="61"/>
      <c r="CL75" s="61"/>
      <c r="CM75" s="61"/>
      <c r="CN75" s="61"/>
    </row>
    <row r="76" spans="1:93" s="53" customFormat="1" ht="15.95" customHeight="1" x14ac:dyDescent="0.15">
      <c r="A76" s="33" t="s">
        <v>127</v>
      </c>
      <c r="B76" s="71"/>
      <c r="C76" s="176" t="str">
        <f>IF(ISERROR(VLOOKUP(A76,入力シート!$BU$197:$BX$943,4,FALSE)),"",VLOOKUP(A76,入力シート!$BU$197:$BX$943,4,FALSE))</f>
        <v/>
      </c>
      <c r="D76" s="176"/>
      <c r="E76" s="176"/>
      <c r="F76" s="176"/>
      <c r="G76" s="176"/>
      <c r="H76" s="173" t="str">
        <f>+IF(ISERROR(VLOOKUP(A76,入力シート!$BU$197:$BX$943,3,FALSE)),"",VLOOKUP(A76,入力シート!$BU$197:$BX$943,3,FALSE))</f>
        <v/>
      </c>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72"/>
      <c r="AS76" s="72"/>
      <c r="AT76" s="73" t="e">
        <f>VLOOKUP(A76,入力シート!$BU$197:$BY$943,5,FALSE)</f>
        <v>#N/A</v>
      </c>
      <c r="AU76" s="74"/>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58"/>
      <c r="CE76" s="58"/>
      <c r="CF76" s="61"/>
      <c r="CG76" s="61"/>
      <c r="CH76" s="61"/>
      <c r="CI76" s="61"/>
      <c r="CJ76" s="61"/>
      <c r="CK76" s="61"/>
      <c r="CL76" s="61"/>
      <c r="CM76" s="61"/>
      <c r="CN76" s="61"/>
    </row>
    <row r="77" spans="1:93" s="53" customFormat="1" ht="15.95" customHeight="1" x14ac:dyDescent="0.15">
      <c r="A77" s="33" t="s">
        <v>128</v>
      </c>
      <c r="B77" s="71"/>
      <c r="C77" s="176" t="str">
        <f>IF(ISERROR(VLOOKUP(A77,入力シート!$BU$197:$BX$943,4,FALSE)),"",VLOOKUP(A77,入力シート!$BU$197:$BX$943,4,FALSE))</f>
        <v/>
      </c>
      <c r="D77" s="176"/>
      <c r="E77" s="176"/>
      <c r="F77" s="176"/>
      <c r="G77" s="176"/>
      <c r="H77" s="173" t="str">
        <f>+IF(ISERROR(VLOOKUP(A77,入力シート!$BU$197:$BX$943,3,FALSE)),"",VLOOKUP(A77,入力シート!$BU$197:$BX$943,3,FALSE))</f>
        <v/>
      </c>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72"/>
      <c r="AS77" s="72"/>
      <c r="AT77" s="73" t="e">
        <f>VLOOKUP(A77,入力シート!$BU$197:$BY$943,5,FALSE)</f>
        <v>#N/A</v>
      </c>
      <c r="AU77" s="74"/>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58"/>
      <c r="CE77" s="58"/>
      <c r="CF77" s="61"/>
      <c r="CG77" s="61"/>
      <c r="CH77" s="61"/>
      <c r="CI77" s="61"/>
      <c r="CJ77" s="61"/>
      <c r="CK77" s="61"/>
      <c r="CL77" s="61"/>
      <c r="CM77" s="61"/>
      <c r="CN77" s="61"/>
    </row>
    <row r="78" spans="1:93" s="53" customFormat="1" ht="15.95" customHeight="1" x14ac:dyDescent="0.15">
      <c r="A78" s="33" t="s">
        <v>129</v>
      </c>
      <c r="B78" s="71"/>
      <c r="C78" s="176" t="str">
        <f>IF(ISERROR(VLOOKUP(A78,入力シート!$BU$197:$BX$943,4,FALSE)),"",VLOOKUP(A78,入力シート!$BU$197:$BX$943,4,FALSE))</f>
        <v/>
      </c>
      <c r="D78" s="176"/>
      <c r="E78" s="176"/>
      <c r="F78" s="176"/>
      <c r="G78" s="176"/>
      <c r="H78" s="173" t="str">
        <f>+IF(ISERROR(VLOOKUP(A78,入力シート!$BU$197:$BX$943,3,FALSE)),"",VLOOKUP(A78,入力シート!$BU$197:$BX$943,3,FALSE))</f>
        <v/>
      </c>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72"/>
      <c r="AS78" s="72"/>
      <c r="AT78" s="73" t="e">
        <f>VLOOKUP(A78,入力シート!$BU$197:$BY$943,5,FALSE)</f>
        <v>#N/A</v>
      </c>
      <c r="AU78" s="111"/>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58"/>
      <c r="CE78" s="58"/>
      <c r="CF78" s="61"/>
      <c r="CG78" s="61"/>
      <c r="CH78" s="61"/>
      <c r="CI78" s="61"/>
      <c r="CJ78" s="61"/>
      <c r="CK78" s="61"/>
      <c r="CL78" s="61"/>
      <c r="CM78" s="61"/>
      <c r="CN78" s="61"/>
    </row>
    <row r="79" spans="1:93" s="53" customFormat="1" ht="15.95" customHeight="1" x14ac:dyDescent="0.15">
      <c r="A79" s="33" t="s">
        <v>130</v>
      </c>
      <c r="B79" s="71"/>
      <c r="C79" s="176" t="str">
        <f>IF(ISERROR(VLOOKUP(A79,入力シート!$BU$197:$BX$943,4,FALSE)),"",VLOOKUP(A79,入力シート!$BU$197:$BX$943,4,FALSE))</f>
        <v/>
      </c>
      <c r="D79" s="176"/>
      <c r="E79" s="176"/>
      <c r="F79" s="176"/>
      <c r="G79" s="176"/>
      <c r="H79" s="173" t="str">
        <f>+IF(ISERROR(VLOOKUP(A79,入力シート!$BU$197:$BX$943,3,FALSE)),"",VLOOKUP(A79,入力シート!$BU$197:$BX$943,3,FALSE))</f>
        <v/>
      </c>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72"/>
      <c r="AS79" s="72"/>
      <c r="AT79" s="73" t="e">
        <f>VLOOKUP(A79,入力シート!$BU$197:$BY$943,5,FALSE)</f>
        <v>#N/A</v>
      </c>
      <c r="AU79" s="74"/>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58"/>
      <c r="CE79" s="58"/>
      <c r="CF79" s="61"/>
      <c r="CG79" s="61"/>
      <c r="CH79" s="61"/>
      <c r="CI79" s="61"/>
      <c r="CJ79" s="61"/>
      <c r="CK79" s="61"/>
      <c r="CL79" s="61"/>
      <c r="CM79" s="61"/>
      <c r="CN79" s="61"/>
    </row>
    <row r="80" spans="1:93" s="53" customFormat="1" ht="15.95" customHeight="1" x14ac:dyDescent="0.15">
      <c r="A80" s="33" t="s">
        <v>131</v>
      </c>
      <c r="B80" s="71"/>
      <c r="C80" s="176" t="str">
        <f>IF(ISERROR(VLOOKUP(A80,入力シート!$BU$197:$BX$943,4,FALSE)),"",VLOOKUP(A80,入力シート!$BU$197:$BX$943,4,FALSE))</f>
        <v/>
      </c>
      <c r="D80" s="176"/>
      <c r="E80" s="176"/>
      <c r="F80" s="176"/>
      <c r="G80" s="176"/>
      <c r="H80" s="173" t="str">
        <f>+IF(ISERROR(VLOOKUP(A80,入力シート!$BU$197:$BX$943,3,FALSE)),"",VLOOKUP(A80,入力シート!$BU$197:$BX$943,3,FALSE))</f>
        <v/>
      </c>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72"/>
      <c r="AS80" s="72"/>
      <c r="AT80" s="73" t="e">
        <f>VLOOKUP(A80,入力シート!$BU$197:$BY$943,5,FALSE)</f>
        <v>#N/A</v>
      </c>
      <c r="AU80" s="74"/>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58"/>
      <c r="CE80" s="58"/>
      <c r="CF80" s="61"/>
      <c r="CG80" s="61"/>
      <c r="CH80" s="61"/>
      <c r="CI80" s="61"/>
      <c r="CJ80" s="61"/>
      <c r="CK80" s="61"/>
      <c r="CL80" s="61"/>
      <c r="CM80" s="61"/>
      <c r="CN80" s="61"/>
    </row>
    <row r="81" spans="1:92" s="53" customFormat="1" ht="15.95" customHeight="1" x14ac:dyDescent="0.15">
      <c r="A81" s="33" t="s">
        <v>132</v>
      </c>
      <c r="B81" s="71"/>
      <c r="C81" s="176" t="str">
        <f>IF(ISERROR(VLOOKUP(A81,入力シート!$BU$197:$BX$943,4,FALSE)),"",VLOOKUP(A81,入力シート!$BU$197:$BX$943,4,FALSE))</f>
        <v/>
      </c>
      <c r="D81" s="176"/>
      <c r="E81" s="176"/>
      <c r="F81" s="176"/>
      <c r="G81" s="176"/>
      <c r="H81" s="173" t="str">
        <f>+IF(ISERROR(VLOOKUP(A81,入力シート!$BU$197:$BX$943,3,FALSE)),"",VLOOKUP(A81,入力シート!$BU$197:$BX$943,3,FALSE))</f>
        <v/>
      </c>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72"/>
      <c r="AS81" s="72"/>
      <c r="AT81" s="73" t="e">
        <f>VLOOKUP(A81,入力シート!$BU$197:$BY$943,5,FALSE)</f>
        <v>#N/A</v>
      </c>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58"/>
      <c r="CE81" s="58"/>
      <c r="CF81" s="61"/>
      <c r="CG81" s="61"/>
      <c r="CH81" s="61"/>
      <c r="CI81" s="61"/>
      <c r="CJ81" s="61"/>
      <c r="CK81" s="61"/>
      <c r="CL81" s="61"/>
      <c r="CM81" s="61"/>
      <c r="CN81" s="61"/>
    </row>
    <row r="82" spans="1:92" s="53" customFormat="1" ht="15.95" customHeight="1" x14ac:dyDescent="0.15">
      <c r="A82" s="33" t="s">
        <v>133</v>
      </c>
      <c r="B82" s="71"/>
      <c r="C82" s="176" t="str">
        <f>IF(ISERROR(VLOOKUP(A82,入力シート!$BU$197:$BX$943,4,FALSE)),"",VLOOKUP(A82,入力シート!$BU$197:$BX$943,4,FALSE))</f>
        <v/>
      </c>
      <c r="D82" s="176"/>
      <c r="E82" s="176"/>
      <c r="F82" s="176"/>
      <c r="G82" s="176"/>
      <c r="H82" s="173" t="str">
        <f>+IF(ISERROR(VLOOKUP(A82,入力シート!$BU$197:$BX$943,3,FALSE)),"",VLOOKUP(A82,入力シート!$BU$197:$BX$943,3,FALSE))</f>
        <v/>
      </c>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72"/>
      <c r="AS82" s="72"/>
      <c r="AT82" s="73" t="e">
        <f>VLOOKUP(A82,入力シート!$BU$197:$BY$943,5,FALSE)</f>
        <v>#N/A</v>
      </c>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58"/>
      <c r="CE82" s="58"/>
      <c r="CF82" s="61"/>
      <c r="CG82" s="61"/>
      <c r="CH82" s="61"/>
      <c r="CI82" s="61"/>
      <c r="CJ82" s="61"/>
      <c r="CK82" s="61"/>
      <c r="CL82" s="61"/>
      <c r="CM82" s="61"/>
      <c r="CN82" s="61"/>
    </row>
    <row r="83" spans="1:92" s="53" customFormat="1" ht="15.95" customHeight="1" x14ac:dyDescent="0.15">
      <c r="A83" s="33" t="s">
        <v>134</v>
      </c>
      <c r="B83" s="71"/>
      <c r="C83" s="176" t="str">
        <f>IF(ISERROR(VLOOKUP(A83,入力シート!$BU$197:$BX$943,4,FALSE)),"",VLOOKUP(A83,入力シート!$BU$197:$BX$943,4,FALSE))</f>
        <v/>
      </c>
      <c r="D83" s="176"/>
      <c r="E83" s="176"/>
      <c r="F83" s="176"/>
      <c r="G83" s="176"/>
      <c r="H83" s="173" t="str">
        <f>+IF(ISERROR(VLOOKUP(A83,入力シート!$BU$197:$BX$943,3,FALSE)),"",VLOOKUP(A83,入力シート!$BU$197:$BX$943,3,FALSE))</f>
        <v/>
      </c>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72"/>
      <c r="AS83" s="72"/>
      <c r="AT83" s="73" t="e">
        <f>VLOOKUP(A83,入力シート!$BU$197:$BY$943,5,FALSE)</f>
        <v>#N/A</v>
      </c>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58"/>
      <c r="CE83" s="58"/>
      <c r="CF83" s="61"/>
      <c r="CG83" s="61"/>
      <c r="CH83" s="61"/>
      <c r="CI83" s="61"/>
      <c r="CJ83" s="61"/>
      <c r="CK83" s="61"/>
      <c r="CL83" s="61"/>
      <c r="CM83" s="61"/>
      <c r="CN83" s="61"/>
    </row>
    <row r="84" spans="1:92" s="53" customFormat="1" ht="15.95" customHeight="1" x14ac:dyDescent="0.15">
      <c r="A84" s="33" t="s">
        <v>135</v>
      </c>
      <c r="B84" s="71"/>
      <c r="C84" s="176" t="str">
        <f>IF(ISERROR(VLOOKUP(A84,入力シート!$BU$197:$BX$943,4,FALSE)),"",VLOOKUP(A84,入力シート!$BU$197:$BX$943,4,FALSE))</f>
        <v/>
      </c>
      <c r="D84" s="176"/>
      <c r="E84" s="176"/>
      <c r="F84" s="176"/>
      <c r="G84" s="176"/>
      <c r="H84" s="173" t="str">
        <f>+IF(ISERROR(VLOOKUP(A84,入力シート!$BU$197:$BX$943,3,FALSE)),"",VLOOKUP(A84,入力シート!$BU$197:$BX$943,3,FALSE))</f>
        <v/>
      </c>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72"/>
      <c r="AS84" s="72"/>
      <c r="AT84" s="73" t="e">
        <f>VLOOKUP(A84,入力シート!$BU$197:$BY$943,5,FALSE)</f>
        <v>#N/A</v>
      </c>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58"/>
      <c r="CE84" s="58"/>
      <c r="CF84" s="61"/>
      <c r="CG84" s="61"/>
      <c r="CH84" s="61"/>
      <c r="CI84" s="61"/>
      <c r="CJ84" s="61"/>
      <c r="CK84" s="61"/>
      <c r="CL84" s="61"/>
      <c r="CM84" s="61"/>
      <c r="CN84" s="61"/>
    </row>
    <row r="85" spans="1:92" s="53" customFormat="1" ht="15.95" customHeight="1" x14ac:dyDescent="0.15">
      <c r="A85" s="33" t="s">
        <v>136</v>
      </c>
      <c r="B85" s="71"/>
      <c r="C85" s="176" t="str">
        <f>IF(ISERROR(VLOOKUP(A85,入力シート!$BU$197:$BX$943,4,FALSE)),"",VLOOKUP(A85,入力シート!$BU$197:$BX$943,4,FALSE))</f>
        <v/>
      </c>
      <c r="D85" s="176"/>
      <c r="E85" s="176"/>
      <c r="F85" s="176"/>
      <c r="G85" s="176"/>
      <c r="H85" s="173" t="str">
        <f>+IF(ISERROR(VLOOKUP(A85,入力シート!$BU$197:$BX$943,3,FALSE)),"",VLOOKUP(A85,入力シート!$BU$197:$BX$943,3,FALSE))</f>
        <v/>
      </c>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72"/>
      <c r="AS85" s="72"/>
      <c r="AT85" s="73" t="e">
        <f>VLOOKUP(A85,入力シート!$BU$197:$BY$943,5,FALSE)</f>
        <v>#N/A</v>
      </c>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58"/>
      <c r="CE85" s="58"/>
      <c r="CF85" s="61"/>
      <c r="CG85" s="61"/>
      <c r="CH85" s="61"/>
      <c r="CI85" s="61"/>
      <c r="CJ85" s="61"/>
      <c r="CK85" s="61"/>
      <c r="CL85" s="61"/>
      <c r="CM85" s="61"/>
      <c r="CN85" s="61"/>
    </row>
    <row r="86" spans="1:92" s="53" customFormat="1" ht="15.95" customHeight="1" x14ac:dyDescent="0.15">
      <c r="A86" s="33" t="s">
        <v>137</v>
      </c>
      <c r="B86" s="71"/>
      <c r="C86" s="176" t="str">
        <f>IF(ISERROR(VLOOKUP(A86,入力シート!$BU$197:$BX$943,4,FALSE)),"",VLOOKUP(A86,入力シート!$BU$197:$BX$943,4,FALSE))</f>
        <v/>
      </c>
      <c r="D86" s="176"/>
      <c r="E86" s="176"/>
      <c r="F86" s="176"/>
      <c r="G86" s="176"/>
      <c r="H86" s="173" t="str">
        <f>+IF(ISERROR(VLOOKUP(A86,入力シート!$BU$197:$BX$943,3,FALSE)),"",VLOOKUP(A86,入力シート!$BU$197:$BX$943,3,FALSE))</f>
        <v/>
      </c>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72"/>
      <c r="AS86" s="72"/>
      <c r="AT86" s="73" t="e">
        <f>VLOOKUP(A86,入力シート!$BU$197:$BY$943,5,FALSE)</f>
        <v>#N/A</v>
      </c>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58"/>
      <c r="CE86" s="58"/>
      <c r="CF86" s="61"/>
      <c r="CG86" s="61"/>
      <c r="CH86" s="61"/>
      <c r="CI86" s="61"/>
      <c r="CJ86" s="61"/>
      <c r="CK86" s="61"/>
      <c r="CL86" s="61"/>
      <c r="CM86" s="61"/>
      <c r="CN86" s="61"/>
    </row>
    <row r="87" spans="1:92" s="53" customFormat="1" ht="15.95" customHeight="1" x14ac:dyDescent="0.15">
      <c r="A87" s="33" t="s">
        <v>138</v>
      </c>
      <c r="B87" s="71"/>
      <c r="C87" s="176" t="str">
        <f>IF(ISERROR(VLOOKUP(A87,入力シート!$BU$197:$BX$943,4,FALSE)),"",VLOOKUP(A87,入力シート!$BU$197:$BX$943,4,FALSE))</f>
        <v/>
      </c>
      <c r="D87" s="176"/>
      <c r="E87" s="176"/>
      <c r="F87" s="176"/>
      <c r="G87" s="176"/>
      <c r="H87" s="173" t="str">
        <f>+IF(ISERROR(VLOOKUP(A87,入力シート!$BU$197:$BX$943,3,FALSE)),"",VLOOKUP(A87,入力シート!$BU$197:$BX$943,3,FALSE))</f>
        <v/>
      </c>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72"/>
      <c r="AS87" s="72"/>
      <c r="AT87" s="73" t="e">
        <f>VLOOKUP(A87,入力シート!$BU$197:$BY$943,5,FALSE)</f>
        <v>#N/A</v>
      </c>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58"/>
      <c r="CE87" s="58"/>
      <c r="CF87" s="61"/>
      <c r="CG87" s="61"/>
      <c r="CH87" s="61"/>
      <c r="CI87" s="61"/>
      <c r="CJ87" s="61"/>
      <c r="CK87" s="61"/>
      <c r="CL87" s="61"/>
      <c r="CM87" s="61"/>
      <c r="CN87" s="61"/>
    </row>
    <row r="88" spans="1:92" s="53" customFormat="1" ht="15.95" customHeight="1" x14ac:dyDescent="0.15">
      <c r="A88" s="33" t="s">
        <v>139</v>
      </c>
      <c r="B88" s="71"/>
      <c r="C88" s="176" t="str">
        <f>IF(ISERROR(VLOOKUP(A88,入力シート!$BU$197:$BX$943,4,FALSE)),"",VLOOKUP(A88,入力シート!$BU$197:$BX$943,4,FALSE))</f>
        <v/>
      </c>
      <c r="D88" s="176"/>
      <c r="E88" s="176"/>
      <c r="F88" s="176"/>
      <c r="G88" s="176"/>
      <c r="H88" s="173" t="str">
        <f>+IF(ISERROR(VLOOKUP(A88,入力シート!$BU$197:$BX$943,3,FALSE)),"",VLOOKUP(A88,入力シート!$BU$197:$BX$943,3,FALSE))</f>
        <v/>
      </c>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72"/>
      <c r="AS88" s="72"/>
      <c r="AT88" s="73" t="e">
        <f>VLOOKUP(A88,入力シート!$BU$197:$BY$943,5,FALSE)</f>
        <v>#N/A</v>
      </c>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58"/>
      <c r="CE88" s="58"/>
      <c r="CF88" s="61"/>
      <c r="CG88" s="61"/>
      <c r="CH88" s="61"/>
      <c r="CI88" s="61"/>
      <c r="CJ88" s="61"/>
      <c r="CK88" s="61"/>
      <c r="CL88" s="61"/>
      <c r="CM88" s="61"/>
      <c r="CN88" s="61"/>
    </row>
    <row r="89" spans="1:92" s="53" customFormat="1" ht="15.95" customHeight="1" x14ac:dyDescent="0.15">
      <c r="A89" s="33" t="s">
        <v>140</v>
      </c>
      <c r="B89" s="71"/>
      <c r="C89" s="176" t="str">
        <f>IF(ISERROR(VLOOKUP(A89,入力シート!$BU$197:$BX$943,4,FALSE)),"",VLOOKUP(A89,入力シート!$BU$197:$BX$943,4,FALSE))</f>
        <v/>
      </c>
      <c r="D89" s="176"/>
      <c r="E89" s="176"/>
      <c r="F89" s="176"/>
      <c r="G89" s="176"/>
      <c r="H89" s="173" t="str">
        <f>+IF(ISERROR(VLOOKUP(A89,入力シート!$BU$197:$BX$943,3,FALSE)),"",VLOOKUP(A89,入力シート!$BU$197:$BX$943,3,FALSE))</f>
        <v/>
      </c>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72"/>
      <c r="AS89" s="72"/>
      <c r="AT89" s="73" t="e">
        <f>VLOOKUP(A89,入力シート!$BU$197:$BY$943,5,FALSE)</f>
        <v>#N/A</v>
      </c>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58"/>
      <c r="CE89" s="58"/>
      <c r="CF89" s="61"/>
      <c r="CG89" s="61"/>
      <c r="CH89" s="61"/>
      <c r="CI89" s="61"/>
      <c r="CJ89" s="61"/>
      <c r="CK89" s="61"/>
      <c r="CL89" s="61"/>
      <c r="CM89" s="61"/>
      <c r="CN89" s="61"/>
    </row>
    <row r="90" spans="1:92" s="53" customFormat="1" ht="15.95" customHeight="1" x14ac:dyDescent="0.15">
      <c r="A90" s="33" t="s">
        <v>141</v>
      </c>
      <c r="B90" s="71"/>
      <c r="C90" s="176" t="str">
        <f>IF(ISERROR(VLOOKUP(A90,入力シート!$BU$197:$BX$943,4,FALSE)),"",VLOOKUP(A90,入力シート!$BU$197:$BX$943,4,FALSE))</f>
        <v/>
      </c>
      <c r="D90" s="176"/>
      <c r="E90" s="176"/>
      <c r="F90" s="176"/>
      <c r="G90" s="176"/>
      <c r="H90" s="173" t="str">
        <f>+IF(ISERROR(VLOOKUP(A90,入力シート!$BU$197:$BX$943,3,FALSE)),"",VLOOKUP(A90,入力シート!$BU$197:$BX$943,3,FALSE))</f>
        <v/>
      </c>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72"/>
      <c r="AS90" s="72"/>
      <c r="AT90" s="73" t="e">
        <f>VLOOKUP(A90,入力シート!$BU$197:$BY$943,5,FALSE)</f>
        <v>#N/A</v>
      </c>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58"/>
      <c r="CE90" s="58"/>
      <c r="CF90" s="61"/>
      <c r="CG90" s="61"/>
      <c r="CH90" s="61"/>
      <c r="CI90" s="61"/>
      <c r="CJ90" s="61"/>
      <c r="CK90" s="61"/>
      <c r="CL90" s="61"/>
      <c r="CM90" s="61"/>
      <c r="CN90" s="61"/>
    </row>
    <row r="91" spans="1:92" s="53" customFormat="1" ht="15.95" customHeight="1" x14ac:dyDescent="0.15">
      <c r="A91" s="33" t="s">
        <v>142</v>
      </c>
      <c r="B91" s="71"/>
      <c r="C91" s="176" t="str">
        <f>IF(ISERROR(VLOOKUP(A91,入力シート!$BU$197:$BX$943,4,FALSE)),"",VLOOKUP(A91,入力シート!$BU$197:$BX$943,4,FALSE))</f>
        <v/>
      </c>
      <c r="D91" s="176"/>
      <c r="E91" s="176"/>
      <c r="F91" s="176"/>
      <c r="G91" s="176"/>
      <c r="H91" s="173" t="str">
        <f>+IF(ISERROR(VLOOKUP(A91,入力シート!$BU$197:$BX$943,3,FALSE)),"",VLOOKUP(A91,入力シート!$BU$197:$BX$943,3,FALSE))</f>
        <v/>
      </c>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72"/>
      <c r="AS91" s="72"/>
      <c r="AT91" s="73" t="e">
        <f>VLOOKUP(A91,入力シート!$BU$197:$BY$943,5,FALSE)</f>
        <v>#N/A</v>
      </c>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58"/>
      <c r="CE91" s="58"/>
      <c r="CF91" s="61"/>
      <c r="CG91" s="61"/>
      <c r="CH91" s="61"/>
      <c r="CI91" s="61"/>
      <c r="CJ91" s="61"/>
      <c r="CK91" s="61"/>
      <c r="CL91" s="61"/>
      <c r="CM91" s="61"/>
      <c r="CN91" s="61"/>
    </row>
    <row r="92" spans="1:92" s="53" customFormat="1" ht="15.95" customHeight="1" x14ac:dyDescent="0.15">
      <c r="A92" s="33" t="s">
        <v>143</v>
      </c>
      <c r="B92" s="71"/>
      <c r="C92" s="176" t="str">
        <f>IF(ISERROR(VLOOKUP(A92,入力シート!$BU$197:$BX$943,4,FALSE)),"",VLOOKUP(A92,入力シート!$BU$197:$BX$943,4,FALSE))</f>
        <v/>
      </c>
      <c r="D92" s="176"/>
      <c r="E92" s="176"/>
      <c r="F92" s="176"/>
      <c r="G92" s="176"/>
      <c r="H92" s="173" t="str">
        <f>+IF(ISERROR(VLOOKUP(A92,入力シート!$BU$197:$BX$943,3,FALSE)),"",VLOOKUP(A92,入力シート!$BU$197:$BX$943,3,FALSE))</f>
        <v/>
      </c>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72"/>
      <c r="AS92" s="72"/>
      <c r="AT92" s="73" t="e">
        <f>VLOOKUP(A92,入力シート!$BU$197:$BY$943,5,FALSE)</f>
        <v>#N/A</v>
      </c>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58"/>
      <c r="CE92" s="58"/>
      <c r="CF92" s="61"/>
      <c r="CG92" s="61"/>
      <c r="CH92" s="61"/>
      <c r="CI92" s="61"/>
      <c r="CJ92" s="61"/>
      <c r="CK92" s="61"/>
      <c r="CL92" s="61"/>
      <c r="CM92" s="61"/>
      <c r="CN92" s="61"/>
    </row>
    <row r="93" spans="1:92" s="53" customFormat="1" ht="15.95" customHeight="1" x14ac:dyDescent="0.15">
      <c r="A93" s="33" t="s">
        <v>144</v>
      </c>
      <c r="B93" s="71"/>
      <c r="C93" s="176" t="str">
        <f>IF(ISERROR(VLOOKUP(A93,入力シート!$BU$197:$BX$943,4,FALSE)),"",VLOOKUP(A93,入力シート!$BU$197:$BX$943,4,FALSE))</f>
        <v/>
      </c>
      <c r="D93" s="176"/>
      <c r="E93" s="176"/>
      <c r="F93" s="176"/>
      <c r="G93" s="176"/>
      <c r="H93" s="173" t="str">
        <f>+IF(ISERROR(VLOOKUP(A93,入力シート!$BU$197:$BX$943,3,FALSE)),"",VLOOKUP(A93,入力シート!$BU$197:$BX$943,3,FALSE))</f>
        <v/>
      </c>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72"/>
      <c r="AS93" s="72"/>
      <c r="AT93" s="73" t="e">
        <f>VLOOKUP(A93,入力シート!$BU$197:$BY$943,5,FALSE)</f>
        <v>#N/A</v>
      </c>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58"/>
      <c r="CE93" s="58"/>
      <c r="CF93" s="61"/>
      <c r="CG93" s="61"/>
      <c r="CH93" s="61"/>
      <c r="CI93" s="61"/>
      <c r="CJ93" s="61"/>
      <c r="CK93" s="61"/>
      <c r="CL93" s="61"/>
      <c r="CM93" s="61"/>
      <c r="CN93" s="61"/>
    </row>
    <row r="94" spans="1:92" s="53" customFormat="1" ht="15.95" customHeight="1" x14ac:dyDescent="0.15">
      <c r="A94" s="33" t="s">
        <v>145</v>
      </c>
      <c r="B94" s="71"/>
      <c r="C94" s="176" t="str">
        <f>IF(ISERROR(VLOOKUP(A94,入力シート!$BU$197:$BX$943,4,FALSE)),"",VLOOKUP(A94,入力シート!$BU$197:$BX$943,4,FALSE))</f>
        <v/>
      </c>
      <c r="D94" s="176"/>
      <c r="E94" s="176"/>
      <c r="F94" s="176"/>
      <c r="G94" s="176"/>
      <c r="H94" s="173" t="str">
        <f>+IF(ISERROR(VLOOKUP(A94,入力シート!$BU$197:$BX$943,3,FALSE)),"",VLOOKUP(A94,入力シート!$BU$197:$BX$943,3,FALSE))</f>
        <v/>
      </c>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72"/>
      <c r="AS94" s="72"/>
      <c r="AT94" s="73" t="e">
        <f>VLOOKUP(A94,入力シート!$BU$197:$BY$943,5,FALSE)</f>
        <v>#N/A</v>
      </c>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58"/>
      <c r="CE94" s="58"/>
      <c r="CF94" s="61"/>
      <c r="CG94" s="61"/>
      <c r="CH94" s="61"/>
      <c r="CI94" s="61"/>
      <c r="CJ94" s="61"/>
      <c r="CK94" s="61"/>
      <c r="CL94" s="61"/>
      <c r="CM94" s="61"/>
      <c r="CN94" s="61"/>
    </row>
    <row r="95" spans="1:92" s="53" customFormat="1" ht="15.95" customHeight="1" x14ac:dyDescent="0.15">
      <c r="A95" s="33" t="s">
        <v>146</v>
      </c>
      <c r="B95" s="71"/>
      <c r="C95" s="176" t="str">
        <f>IF(ISERROR(VLOOKUP(A95,入力シート!$BU$197:$BX$943,4,FALSE)),"",VLOOKUP(A95,入力シート!$BU$197:$BX$943,4,FALSE))</f>
        <v/>
      </c>
      <c r="D95" s="176"/>
      <c r="E95" s="176"/>
      <c r="F95" s="176"/>
      <c r="G95" s="176"/>
      <c r="H95" s="173" t="str">
        <f>+IF(ISERROR(VLOOKUP(A95,入力シート!$BU$197:$BX$943,3,FALSE)),"",VLOOKUP(A95,入力シート!$BU$197:$BX$943,3,FALSE))</f>
        <v/>
      </c>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72"/>
      <c r="AS95" s="72"/>
      <c r="AT95" s="73" t="e">
        <f>VLOOKUP(A95,入力シート!$BU$197:$BY$943,5,FALSE)</f>
        <v>#N/A</v>
      </c>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58"/>
      <c r="CE95" s="58"/>
      <c r="CF95" s="61"/>
      <c r="CG95" s="61"/>
      <c r="CH95" s="61"/>
      <c r="CI95" s="61"/>
      <c r="CJ95" s="61"/>
      <c r="CK95" s="61"/>
      <c r="CL95" s="61"/>
      <c r="CM95" s="61"/>
      <c r="CN95" s="61"/>
    </row>
    <row r="96" spans="1:92" s="53" customFormat="1" ht="15.95" customHeight="1" x14ac:dyDescent="0.15">
      <c r="A96" s="33" t="s">
        <v>147</v>
      </c>
      <c r="B96" s="71"/>
      <c r="C96" s="176" t="str">
        <f>IF(ISERROR(VLOOKUP(A96,入力シート!$BU$197:$BX$943,4,FALSE)),"",VLOOKUP(A96,入力シート!$BU$197:$BX$943,4,FALSE))</f>
        <v/>
      </c>
      <c r="D96" s="176"/>
      <c r="E96" s="176"/>
      <c r="F96" s="176"/>
      <c r="G96" s="176"/>
      <c r="H96" s="173" t="str">
        <f>+IF(ISERROR(VLOOKUP(A96,入力シート!$BU$197:$BX$943,3,FALSE)),"",VLOOKUP(A96,入力シート!$BU$197:$BX$943,3,FALSE))</f>
        <v/>
      </c>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72"/>
      <c r="AS96" s="72"/>
      <c r="AT96" s="73" t="e">
        <f>VLOOKUP(A96,入力シート!$BU$197:$BY$943,5,FALSE)</f>
        <v>#N/A</v>
      </c>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58"/>
      <c r="CE96" s="58"/>
      <c r="CF96" s="61"/>
      <c r="CG96" s="61"/>
      <c r="CH96" s="61"/>
      <c r="CI96" s="61"/>
      <c r="CJ96" s="61"/>
      <c r="CK96" s="61"/>
      <c r="CL96" s="61"/>
      <c r="CM96" s="61"/>
      <c r="CN96" s="61"/>
    </row>
    <row r="97" spans="1:92" s="53" customFormat="1" ht="15.95" customHeight="1" x14ac:dyDescent="0.15">
      <c r="A97" s="33" t="s">
        <v>148</v>
      </c>
      <c r="B97" s="71"/>
      <c r="C97" s="176" t="str">
        <f>IF(ISERROR(VLOOKUP(A97,入力シート!$BU$197:$BX$943,4,FALSE)),"",VLOOKUP(A97,入力シート!$BU$197:$BX$943,4,FALSE))</f>
        <v/>
      </c>
      <c r="D97" s="176"/>
      <c r="E97" s="176"/>
      <c r="F97" s="176"/>
      <c r="G97" s="176"/>
      <c r="H97" s="173" t="str">
        <f>+IF(ISERROR(VLOOKUP(A97,入力シート!$BU$197:$BX$943,3,FALSE)),"",VLOOKUP(A97,入力シート!$BU$197:$BX$943,3,FALSE))</f>
        <v/>
      </c>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72"/>
      <c r="AS97" s="72"/>
      <c r="AT97" s="73" t="e">
        <f>VLOOKUP(A97,入力シート!$BU$197:$BY$943,5,FALSE)</f>
        <v>#N/A</v>
      </c>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58"/>
      <c r="CE97" s="58"/>
      <c r="CF97" s="61"/>
      <c r="CG97" s="61"/>
      <c r="CH97" s="61"/>
      <c r="CI97" s="61"/>
      <c r="CJ97" s="61"/>
      <c r="CK97" s="61"/>
      <c r="CL97" s="61"/>
      <c r="CM97" s="61"/>
      <c r="CN97" s="61"/>
    </row>
    <row r="98" spans="1:92" s="53" customFormat="1" ht="15.95" customHeight="1" x14ac:dyDescent="0.15">
      <c r="A98" s="33" t="s">
        <v>149</v>
      </c>
      <c r="B98" s="71"/>
      <c r="C98" s="176" t="str">
        <f>IF(ISERROR(VLOOKUP(A98,入力シート!$BU$197:$BX$943,4,FALSE)),"",VLOOKUP(A98,入力シート!$BU$197:$BX$943,4,FALSE))</f>
        <v/>
      </c>
      <c r="D98" s="176"/>
      <c r="E98" s="176"/>
      <c r="F98" s="176"/>
      <c r="G98" s="176"/>
      <c r="H98" s="173" t="str">
        <f>+IF(ISERROR(VLOOKUP(A98,入力シート!$BU$197:$BX$943,3,FALSE)),"",VLOOKUP(A98,入力シート!$BU$197:$BX$943,3,FALSE))</f>
        <v/>
      </c>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72"/>
      <c r="AS98" s="72"/>
      <c r="AT98" s="73" t="e">
        <f>VLOOKUP(A98,入力シート!$BU$197:$BY$943,5,FALSE)</f>
        <v>#N/A</v>
      </c>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58"/>
      <c r="CE98" s="58"/>
      <c r="CF98" s="61"/>
      <c r="CG98" s="61"/>
      <c r="CH98" s="61"/>
      <c r="CI98" s="61"/>
      <c r="CJ98" s="61"/>
      <c r="CK98" s="61"/>
      <c r="CL98" s="61"/>
      <c r="CM98" s="61"/>
      <c r="CN98" s="61"/>
    </row>
    <row r="99" spans="1:92" s="53" customFormat="1" ht="15.95" customHeight="1" x14ac:dyDescent="0.15">
      <c r="A99" s="33" t="s">
        <v>150</v>
      </c>
      <c r="B99" s="71"/>
      <c r="C99" s="176" t="str">
        <f>IF(ISERROR(VLOOKUP(A99,入力シート!$BU$197:$BX$943,4,FALSE)),"",VLOOKUP(A99,入力シート!$BU$197:$BX$943,4,FALSE))</f>
        <v/>
      </c>
      <c r="D99" s="176"/>
      <c r="E99" s="176"/>
      <c r="F99" s="176"/>
      <c r="G99" s="176"/>
      <c r="H99" s="173" t="str">
        <f>+IF(ISERROR(VLOOKUP(A99,入力シート!$BU$197:$BX$943,3,FALSE)),"",VLOOKUP(A99,入力シート!$BU$197:$BX$943,3,FALSE))</f>
        <v/>
      </c>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72"/>
      <c r="AS99" s="72"/>
      <c r="AT99" s="73" t="e">
        <f>VLOOKUP(A99,入力シート!$BU$197:$BY$943,5,FALSE)</f>
        <v>#N/A</v>
      </c>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58"/>
      <c r="CE99" s="58"/>
      <c r="CF99" s="61"/>
      <c r="CG99" s="61"/>
      <c r="CH99" s="61"/>
      <c r="CI99" s="61"/>
      <c r="CJ99" s="61"/>
      <c r="CK99" s="61"/>
      <c r="CL99" s="61"/>
      <c r="CM99" s="61"/>
      <c r="CN99" s="61"/>
    </row>
    <row r="100" spans="1:92" s="53" customFormat="1" ht="15.95" customHeight="1" x14ac:dyDescent="0.15">
      <c r="A100" s="33" t="s">
        <v>151</v>
      </c>
      <c r="B100" s="71"/>
      <c r="C100" s="176" t="str">
        <f>IF(ISERROR(VLOOKUP(A100,入力シート!$BU$197:$BX$943,4,FALSE)),"",VLOOKUP(A100,入力シート!$BU$197:$BX$943,4,FALSE))</f>
        <v/>
      </c>
      <c r="D100" s="176"/>
      <c r="E100" s="176"/>
      <c r="F100" s="176"/>
      <c r="G100" s="176"/>
      <c r="H100" s="173" t="str">
        <f>+IF(ISERROR(VLOOKUP(A100,入力シート!$BU$197:$BX$943,3,FALSE)),"",VLOOKUP(A100,入力シート!$BU$197:$BX$943,3,FALSE))</f>
        <v/>
      </c>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72"/>
      <c r="AS100" s="72"/>
      <c r="AT100" s="73" t="e">
        <f>VLOOKUP(A100,入力シート!$BU$197:$BY$943,5,FALSE)</f>
        <v>#N/A</v>
      </c>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58"/>
      <c r="CE100" s="58"/>
      <c r="CF100" s="61"/>
      <c r="CG100" s="61"/>
      <c r="CH100" s="61"/>
      <c r="CI100" s="61"/>
      <c r="CJ100" s="61"/>
      <c r="CK100" s="61"/>
      <c r="CL100" s="61"/>
      <c r="CM100" s="61"/>
      <c r="CN100" s="61"/>
    </row>
    <row r="101" spans="1:92" s="53" customFormat="1" ht="15.95" customHeight="1" x14ac:dyDescent="0.15">
      <c r="A101" s="33" t="s">
        <v>152</v>
      </c>
      <c r="B101" s="71"/>
      <c r="C101" s="176" t="str">
        <f>IF(ISERROR(VLOOKUP(A101,入力シート!$BU$197:$BX$943,4,FALSE)),"",VLOOKUP(A101,入力シート!$BU$197:$BX$943,4,FALSE))</f>
        <v/>
      </c>
      <c r="D101" s="176"/>
      <c r="E101" s="176"/>
      <c r="F101" s="176"/>
      <c r="G101" s="176"/>
      <c r="H101" s="173" t="str">
        <f>+IF(ISERROR(VLOOKUP(A101,入力シート!$BU$197:$BX$943,3,FALSE)),"",VLOOKUP(A101,入力シート!$BU$197:$BX$943,3,FALSE))</f>
        <v/>
      </c>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72"/>
      <c r="AS101" s="72"/>
      <c r="AT101" s="73" t="e">
        <f>VLOOKUP(A101,入力シート!$BU$197:$BY$943,5,FALSE)</f>
        <v>#N/A</v>
      </c>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58"/>
      <c r="CE101" s="58"/>
      <c r="CF101" s="61"/>
      <c r="CG101" s="61"/>
      <c r="CH101" s="61"/>
      <c r="CI101" s="61"/>
      <c r="CJ101" s="61"/>
      <c r="CK101" s="61"/>
      <c r="CL101" s="61"/>
      <c r="CM101" s="61"/>
      <c r="CN101" s="61"/>
    </row>
    <row r="102" spans="1:92" s="53" customFormat="1" ht="15.95" customHeight="1" x14ac:dyDescent="0.15">
      <c r="A102" s="33" t="s">
        <v>153</v>
      </c>
      <c r="B102" s="71"/>
      <c r="C102" s="176" t="str">
        <f>IF(ISERROR(VLOOKUP(A102,入力シート!$BU$197:$BX$943,4,FALSE)),"",VLOOKUP(A102,入力シート!$BU$197:$BX$943,4,FALSE))</f>
        <v/>
      </c>
      <c r="D102" s="176"/>
      <c r="E102" s="176"/>
      <c r="F102" s="176"/>
      <c r="G102" s="176"/>
      <c r="H102" s="173" t="str">
        <f>+IF(ISERROR(VLOOKUP(A102,入力シート!$BU$197:$BX$943,3,FALSE)),"",VLOOKUP(A102,入力シート!$BU$197:$BX$943,3,FALSE))</f>
        <v/>
      </c>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72"/>
      <c r="AS102" s="72"/>
      <c r="AT102" s="73" t="e">
        <f>VLOOKUP(A102,入力シート!$BU$197:$BY$943,5,FALSE)</f>
        <v>#N/A</v>
      </c>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58"/>
      <c r="CE102" s="58"/>
      <c r="CF102" s="61"/>
      <c r="CG102" s="61"/>
      <c r="CH102" s="61"/>
      <c r="CI102" s="61"/>
      <c r="CJ102" s="61"/>
      <c r="CK102" s="61"/>
      <c r="CL102" s="61"/>
      <c r="CM102" s="61"/>
      <c r="CN102" s="61"/>
    </row>
    <row r="103" spans="1:92" s="53" customFormat="1" ht="15.95" customHeight="1" x14ac:dyDescent="0.15">
      <c r="A103" s="33" t="s">
        <v>154</v>
      </c>
      <c r="B103" s="71"/>
      <c r="C103" s="176" t="str">
        <f>IF(ISERROR(VLOOKUP(A103,入力シート!$BU$197:$BX$943,4,FALSE)),"",VLOOKUP(A103,入力シート!$BU$197:$BX$943,4,FALSE))</f>
        <v/>
      </c>
      <c r="D103" s="176"/>
      <c r="E103" s="176"/>
      <c r="F103" s="176"/>
      <c r="G103" s="176"/>
      <c r="H103" s="173" t="str">
        <f>+IF(ISERROR(VLOOKUP(A103,入力シート!$BU$197:$BX$943,3,FALSE)),"",VLOOKUP(A103,入力シート!$BU$197:$BX$943,3,FALSE))</f>
        <v/>
      </c>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72"/>
      <c r="AS103" s="72"/>
      <c r="AT103" s="73" t="e">
        <f>VLOOKUP(A103,入力シート!$BU$197:$BY$943,5,FALSE)</f>
        <v>#N/A</v>
      </c>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58"/>
      <c r="CE103" s="58"/>
      <c r="CF103" s="61"/>
      <c r="CG103" s="61"/>
      <c r="CH103" s="61"/>
      <c r="CI103" s="61"/>
      <c r="CJ103" s="61"/>
      <c r="CK103" s="61"/>
      <c r="CL103" s="61"/>
      <c r="CM103" s="61"/>
      <c r="CN103" s="61"/>
    </row>
    <row r="104" spans="1:92" s="53" customFormat="1" ht="15.95" customHeight="1" x14ac:dyDescent="0.15">
      <c r="A104" s="33" t="s">
        <v>171</v>
      </c>
      <c r="B104" s="71"/>
      <c r="C104" s="176" t="str">
        <f>IF(ISERROR(VLOOKUP(A104,入力シート!$BU$197:$BX$943,4,FALSE)),"",VLOOKUP(A104,入力シート!$BU$197:$BX$943,4,FALSE))</f>
        <v/>
      </c>
      <c r="D104" s="176"/>
      <c r="E104" s="176"/>
      <c r="F104" s="176"/>
      <c r="G104" s="176"/>
      <c r="H104" s="173" t="str">
        <f>+IF(ISERROR(VLOOKUP(A104,入力シート!$BU$197:$BX$943,3,FALSE)),"",VLOOKUP(A104,入力シート!$BU$197:$BX$943,3,FALSE))</f>
        <v/>
      </c>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72"/>
      <c r="AS104" s="72"/>
      <c r="AT104" s="73" t="e">
        <f>VLOOKUP(A104,入力シート!$BU$197:$BY$943,5,FALSE)</f>
        <v>#N/A</v>
      </c>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58"/>
      <c r="CE104" s="58"/>
      <c r="CF104" s="61"/>
      <c r="CG104" s="61"/>
      <c r="CH104" s="61"/>
      <c r="CI104" s="61"/>
      <c r="CJ104" s="61"/>
      <c r="CK104" s="61"/>
      <c r="CL104" s="61"/>
      <c r="CM104" s="61"/>
      <c r="CN104" s="61"/>
    </row>
    <row r="105" spans="1:92" s="53" customFormat="1" ht="15.95" customHeight="1" x14ac:dyDescent="0.15">
      <c r="A105" s="33" t="s">
        <v>172</v>
      </c>
      <c r="B105" s="71"/>
      <c r="C105" s="176" t="str">
        <f>IF(ISERROR(VLOOKUP(A105,入力シート!$BU$197:$BX$943,4,FALSE)),"",VLOOKUP(A105,入力シート!$BU$197:$BX$943,4,FALSE))</f>
        <v/>
      </c>
      <c r="D105" s="176"/>
      <c r="E105" s="176"/>
      <c r="F105" s="176"/>
      <c r="G105" s="176"/>
      <c r="H105" s="173" t="str">
        <f>+IF(ISERROR(VLOOKUP(A105,入力シート!$BU$197:$BX$943,3,FALSE)),"",VLOOKUP(A105,入力シート!$BU$197:$BX$943,3,FALSE))</f>
        <v/>
      </c>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72"/>
      <c r="AS105" s="72"/>
      <c r="AT105" s="73" t="e">
        <f>VLOOKUP(A105,入力シート!$BU$197:$BY$943,5,FALSE)</f>
        <v>#N/A</v>
      </c>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58"/>
      <c r="CE105" s="58"/>
      <c r="CF105" s="61"/>
      <c r="CG105" s="61"/>
      <c r="CH105" s="61"/>
      <c r="CI105" s="61"/>
      <c r="CJ105" s="61"/>
      <c r="CK105" s="61"/>
      <c r="CL105" s="61"/>
      <c r="CM105" s="61"/>
      <c r="CN105" s="61"/>
    </row>
    <row r="106" spans="1:92" s="53" customFormat="1" ht="15.95" customHeight="1" x14ac:dyDescent="0.15">
      <c r="A106" s="33" t="s">
        <v>173</v>
      </c>
      <c r="B106" s="71"/>
      <c r="C106" s="176" t="str">
        <f>IF(ISERROR(VLOOKUP(A106,入力シート!$BU$197:$BX$943,4,FALSE)),"",VLOOKUP(A106,入力シート!$BU$197:$BX$943,4,FALSE))</f>
        <v/>
      </c>
      <c r="D106" s="176"/>
      <c r="E106" s="176"/>
      <c r="F106" s="176"/>
      <c r="G106" s="176"/>
      <c r="H106" s="173" t="str">
        <f>+IF(ISERROR(VLOOKUP(A106,入力シート!$BU$197:$BX$943,3,FALSE)),"",VLOOKUP(A106,入力シート!$BU$197:$BX$943,3,FALSE))</f>
        <v/>
      </c>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72"/>
      <c r="AS106" s="72"/>
      <c r="AT106" s="73" t="e">
        <f>VLOOKUP(A106,入力シート!$BU$197:$BY$943,5,FALSE)</f>
        <v>#N/A</v>
      </c>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58"/>
      <c r="CE106" s="58"/>
      <c r="CF106" s="61"/>
      <c r="CG106" s="61"/>
      <c r="CH106" s="61"/>
      <c r="CI106" s="61"/>
      <c r="CJ106" s="61"/>
      <c r="CK106" s="61"/>
      <c r="CL106" s="61"/>
      <c r="CM106" s="61"/>
      <c r="CN106" s="61"/>
    </row>
    <row r="107" spans="1:92" s="53" customFormat="1" ht="15.95" customHeight="1" x14ac:dyDescent="0.15">
      <c r="A107" s="33" t="s">
        <v>174</v>
      </c>
      <c r="B107" s="71"/>
      <c r="C107" s="176" t="str">
        <f>IF(ISERROR(VLOOKUP(A107,入力シート!$BU$197:$BX$943,4,FALSE)),"",VLOOKUP(A107,入力シート!$BU$197:$BX$943,4,FALSE))</f>
        <v/>
      </c>
      <c r="D107" s="176"/>
      <c r="E107" s="176"/>
      <c r="F107" s="176"/>
      <c r="G107" s="176"/>
      <c r="H107" s="173" t="str">
        <f>+IF(ISERROR(VLOOKUP(A107,入力シート!$BU$197:$BX$943,3,FALSE)),"",VLOOKUP(A107,入力シート!$BU$197:$BX$943,3,FALSE))</f>
        <v/>
      </c>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72"/>
      <c r="AS107" s="72"/>
      <c r="AT107" s="73" t="e">
        <f>VLOOKUP(A107,入力シート!$BU$197:$BY$943,5,FALSE)</f>
        <v>#N/A</v>
      </c>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58"/>
      <c r="CE107" s="58"/>
      <c r="CF107" s="61"/>
      <c r="CG107" s="61"/>
      <c r="CH107" s="61"/>
      <c r="CI107" s="61"/>
      <c r="CJ107" s="61"/>
      <c r="CK107" s="61"/>
      <c r="CL107" s="61"/>
      <c r="CM107" s="61"/>
      <c r="CN107" s="61"/>
    </row>
    <row r="108" spans="1:92" s="53" customFormat="1" ht="15.95" customHeight="1" x14ac:dyDescent="0.15">
      <c r="A108" s="33" t="s">
        <v>175</v>
      </c>
      <c r="B108" s="71"/>
      <c r="C108" s="176" t="str">
        <f>IF(ISERROR(VLOOKUP(A108,入力シート!$BU$197:$BX$943,4,FALSE)),"",VLOOKUP(A108,入力シート!$BU$197:$BX$943,4,FALSE))</f>
        <v/>
      </c>
      <c r="D108" s="176"/>
      <c r="E108" s="176"/>
      <c r="F108" s="176"/>
      <c r="G108" s="176"/>
      <c r="H108" s="173" t="str">
        <f>+IF(ISERROR(VLOOKUP(A108,入力シート!$BU$197:$BX$943,3,FALSE)),"",VLOOKUP(A108,入力シート!$BU$197:$BX$943,3,FALSE))</f>
        <v/>
      </c>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72"/>
      <c r="AS108" s="72"/>
      <c r="AT108" s="73" t="e">
        <f>VLOOKUP(A108,入力シート!$BU$197:$BY$943,5,FALSE)</f>
        <v>#N/A</v>
      </c>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58"/>
      <c r="CE108" s="58"/>
      <c r="CF108" s="61"/>
      <c r="CG108" s="61"/>
      <c r="CH108" s="61"/>
      <c r="CI108" s="61"/>
      <c r="CJ108" s="61"/>
      <c r="CK108" s="61"/>
      <c r="CL108" s="61"/>
      <c r="CM108" s="61"/>
      <c r="CN108" s="61"/>
    </row>
    <row r="109" spans="1:92" s="53" customFormat="1" ht="15.95" customHeight="1" x14ac:dyDescent="0.15">
      <c r="A109" s="33" t="s">
        <v>176</v>
      </c>
      <c r="B109" s="71"/>
      <c r="C109" s="176" t="str">
        <f>IF(ISERROR(VLOOKUP(A109,入力シート!$BU$197:$BX$943,4,FALSE)),"",VLOOKUP(A109,入力シート!$BU$197:$BX$943,4,FALSE))</f>
        <v/>
      </c>
      <c r="D109" s="176"/>
      <c r="E109" s="176"/>
      <c r="F109" s="176"/>
      <c r="G109" s="176"/>
      <c r="H109" s="173" t="str">
        <f>+IF(ISERROR(VLOOKUP(A109,入力シート!$BU$197:$BX$943,3,FALSE)),"",VLOOKUP(A109,入力シート!$BU$197:$BX$943,3,FALSE))</f>
        <v/>
      </c>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72"/>
      <c r="AS109" s="72"/>
      <c r="AT109" s="73" t="e">
        <f>VLOOKUP(A109,入力シート!$BU$197:$BY$943,5,FALSE)</f>
        <v>#N/A</v>
      </c>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58"/>
      <c r="CE109" s="58"/>
      <c r="CF109" s="61"/>
      <c r="CG109" s="61"/>
      <c r="CH109" s="61"/>
      <c r="CI109" s="61"/>
      <c r="CJ109" s="61"/>
      <c r="CK109" s="61"/>
      <c r="CL109" s="61"/>
      <c r="CM109" s="61"/>
      <c r="CN109" s="61"/>
    </row>
    <row r="110" spans="1:92" s="53" customFormat="1" ht="15.95" customHeight="1" x14ac:dyDescent="0.15">
      <c r="A110" s="33" t="s">
        <v>177</v>
      </c>
      <c r="B110" s="71"/>
      <c r="C110" s="176" t="str">
        <f>IF(ISERROR(VLOOKUP(A110,入力シート!$BU$197:$BX$943,4,FALSE)),"",VLOOKUP(A110,入力シート!$BU$197:$BX$943,4,FALSE))</f>
        <v/>
      </c>
      <c r="D110" s="176"/>
      <c r="E110" s="176"/>
      <c r="F110" s="176"/>
      <c r="G110" s="176"/>
      <c r="H110" s="173" t="str">
        <f>+IF(ISERROR(VLOOKUP(A110,入力シート!$BU$197:$BX$943,3,FALSE)),"",VLOOKUP(A110,入力シート!$BU$197:$BX$943,3,FALSE))</f>
        <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72"/>
      <c r="AS110" s="72"/>
      <c r="AT110" s="73" t="e">
        <f>VLOOKUP(A110,入力シート!$BU$197:$BY$943,5,FALSE)</f>
        <v>#N/A</v>
      </c>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58"/>
      <c r="CE110" s="58"/>
      <c r="CF110" s="61"/>
      <c r="CG110" s="61"/>
      <c r="CH110" s="61"/>
      <c r="CI110" s="61"/>
      <c r="CJ110" s="61"/>
      <c r="CK110" s="61"/>
      <c r="CL110" s="61"/>
      <c r="CM110" s="61"/>
      <c r="CN110" s="61"/>
    </row>
    <row r="111" spans="1:92" s="53" customFormat="1" ht="15.95" customHeight="1" x14ac:dyDescent="0.15">
      <c r="A111" s="33" t="s">
        <v>178</v>
      </c>
      <c r="B111" s="71"/>
      <c r="C111" s="176" t="str">
        <f>IF(ISERROR(VLOOKUP(A111,入力シート!$BU$197:$BX$943,4,FALSE)),"",VLOOKUP(A111,入力シート!$BU$197:$BX$943,4,FALSE))</f>
        <v/>
      </c>
      <c r="D111" s="176"/>
      <c r="E111" s="176"/>
      <c r="F111" s="176"/>
      <c r="G111" s="176"/>
      <c r="H111" s="173" t="str">
        <f>+IF(ISERROR(VLOOKUP(A111,入力シート!$BU$197:$BX$943,3,FALSE)),"",VLOOKUP(A111,入力シート!$BU$197:$BX$943,3,FALSE))</f>
        <v/>
      </c>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72"/>
      <c r="AS111" s="72"/>
      <c r="AT111" s="73" t="e">
        <f>VLOOKUP(A111,入力シート!$BU$197:$BY$943,5,FALSE)</f>
        <v>#N/A</v>
      </c>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58"/>
      <c r="CE111" s="58"/>
      <c r="CF111" s="61"/>
      <c r="CG111" s="61"/>
      <c r="CH111" s="61"/>
      <c r="CI111" s="61"/>
      <c r="CJ111" s="61"/>
      <c r="CK111" s="61"/>
      <c r="CL111" s="61"/>
      <c r="CM111" s="61"/>
      <c r="CN111" s="61"/>
    </row>
    <row r="112" spans="1:92" s="53" customFormat="1" ht="15.75" customHeight="1" x14ac:dyDescent="0.15">
      <c r="A112" s="33" t="s">
        <v>179</v>
      </c>
      <c r="B112" s="71"/>
      <c r="C112" s="176" t="str">
        <f>IF(ISERROR(VLOOKUP(A112,入力シート!$BU$197:$BX$943,4,FALSE)),"",VLOOKUP(A112,入力シート!$BU$197:$BX$943,4,FALSE))</f>
        <v/>
      </c>
      <c r="D112" s="176"/>
      <c r="E112" s="176"/>
      <c r="F112" s="176"/>
      <c r="G112" s="176"/>
      <c r="H112" s="173" t="str">
        <f>+IF(ISERROR(VLOOKUP(A112,入力シート!$BU$197:$BX$943,3,FALSE)),"",VLOOKUP(A112,入力シート!$BU$197:$BX$943,3,FALSE))</f>
        <v/>
      </c>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72"/>
      <c r="AS112" s="72"/>
      <c r="AT112" s="73" t="e">
        <f>VLOOKUP(A112,入力シート!$BU$197:$BY$943,5,FALSE)</f>
        <v>#N/A</v>
      </c>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58"/>
      <c r="CE112" s="58"/>
      <c r="CF112" s="61"/>
      <c r="CG112" s="61"/>
      <c r="CH112" s="61"/>
      <c r="CI112" s="61"/>
      <c r="CJ112" s="61"/>
      <c r="CK112" s="61"/>
      <c r="CL112" s="61"/>
      <c r="CM112" s="61"/>
      <c r="CN112" s="61"/>
    </row>
    <row r="113" spans="1:93" s="53" customFormat="1" ht="2.1" customHeight="1" x14ac:dyDescent="0.15">
      <c r="A113" s="33"/>
      <c r="B113" s="71"/>
      <c r="C113" s="75"/>
      <c r="D113" s="75"/>
      <c r="E113" s="75"/>
      <c r="F113" s="75"/>
      <c r="G113" s="75"/>
      <c r="H113" s="75"/>
      <c r="I113" s="75"/>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2"/>
      <c r="AS113" s="72"/>
      <c r="AT113" s="73"/>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58"/>
      <c r="CE113" s="58"/>
      <c r="CF113" s="61"/>
      <c r="CG113" s="61"/>
      <c r="CH113" s="61"/>
      <c r="CI113" s="61"/>
      <c r="CJ113" s="61"/>
      <c r="CK113" s="61"/>
      <c r="CL113" s="61"/>
      <c r="CM113" s="61"/>
      <c r="CN113" s="61"/>
    </row>
    <row r="114" spans="1:93" s="82" customFormat="1" ht="15.75" customHeight="1" x14ac:dyDescent="0.15">
      <c r="A114" s="33"/>
      <c r="B114" s="77"/>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235" t="s">
        <v>106</v>
      </c>
      <c r="AA114" s="235"/>
      <c r="AB114" s="235"/>
      <c r="AC114" s="235"/>
      <c r="AD114" s="235"/>
      <c r="AE114" s="79"/>
      <c r="AF114" s="80" t="s">
        <v>107</v>
      </c>
      <c r="AG114" s="79"/>
      <c r="AH114" s="236" t="s">
        <v>103</v>
      </c>
      <c r="AI114" s="237"/>
      <c r="AJ114" s="237"/>
      <c r="AK114" s="238"/>
      <c r="AL114" s="239" t="s">
        <v>104</v>
      </c>
      <c r="AM114" s="239"/>
      <c r="AN114" s="239"/>
      <c r="AO114" s="79"/>
      <c r="AP114" s="79"/>
      <c r="AQ114" s="79"/>
      <c r="AR114" s="81"/>
      <c r="AS114" s="81"/>
      <c r="AT114" s="33"/>
    </row>
    <row r="115" spans="1:93" s="87" customFormat="1" ht="3" customHeight="1" x14ac:dyDescent="0.15">
      <c r="A115" s="83"/>
      <c r="B115" s="84"/>
      <c r="C115" s="85"/>
      <c r="D115" s="85"/>
      <c r="E115" s="85"/>
      <c r="F115" s="85"/>
      <c r="G115" s="84"/>
      <c r="H115" s="84"/>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3"/>
    </row>
    <row r="116" spans="1:93" s="89" customFormat="1" ht="3" customHeight="1" x14ac:dyDescent="0.15">
      <c r="A116" s="88"/>
      <c r="B116" s="231" t="s">
        <v>2</v>
      </c>
      <c r="C116" s="231"/>
      <c r="D116" s="231"/>
      <c r="E116" s="231"/>
      <c r="F116" s="231"/>
      <c r="G116" s="231"/>
      <c r="H116" s="231"/>
      <c r="I116" s="231"/>
      <c r="J116" s="231"/>
      <c r="K116" s="231"/>
      <c r="L116" s="231"/>
      <c r="N116" s="232" t="s">
        <v>3</v>
      </c>
      <c r="O116" s="232"/>
      <c r="P116" s="232"/>
      <c r="Q116" s="232"/>
      <c r="R116" s="232"/>
      <c r="S116" s="232"/>
      <c r="T116" s="232"/>
      <c r="U116" s="232"/>
      <c r="V116" s="232"/>
      <c r="W116" s="232"/>
      <c r="Z116" s="232" t="s">
        <v>7</v>
      </c>
      <c r="AA116" s="232"/>
      <c r="AB116" s="232"/>
      <c r="AC116" s="232"/>
      <c r="AD116" s="232"/>
      <c r="AE116" s="232"/>
      <c r="AF116" s="232"/>
      <c r="AG116" s="232"/>
      <c r="AK116" s="233" t="s">
        <v>4</v>
      </c>
      <c r="AL116" s="233"/>
      <c r="AM116" s="233"/>
      <c r="AN116" s="233"/>
      <c r="AO116" s="233"/>
      <c r="AP116" s="233"/>
      <c r="AQ116" s="233"/>
      <c r="AR116" s="233"/>
      <c r="AT116" s="88"/>
    </row>
    <row r="117" spans="1:93" s="89" customFormat="1" ht="3" customHeight="1" x14ac:dyDescent="0.15">
      <c r="A117" s="88"/>
      <c r="B117" s="231"/>
      <c r="C117" s="231"/>
      <c r="D117" s="231"/>
      <c r="E117" s="231"/>
      <c r="F117" s="231"/>
      <c r="G117" s="231"/>
      <c r="H117" s="231"/>
      <c r="I117" s="231"/>
      <c r="J117" s="231"/>
      <c r="K117" s="231"/>
      <c r="L117" s="231"/>
      <c r="M117" s="90"/>
      <c r="N117" s="232"/>
      <c r="O117" s="232"/>
      <c r="P117" s="232"/>
      <c r="Q117" s="232"/>
      <c r="R117" s="232"/>
      <c r="S117" s="232"/>
      <c r="T117" s="232"/>
      <c r="U117" s="232"/>
      <c r="V117" s="232"/>
      <c r="W117" s="232"/>
      <c r="Z117" s="232"/>
      <c r="AA117" s="232"/>
      <c r="AB117" s="232"/>
      <c r="AC117" s="232"/>
      <c r="AD117" s="232"/>
      <c r="AE117" s="232"/>
      <c r="AF117" s="232"/>
      <c r="AG117" s="232"/>
      <c r="AH117" s="91"/>
      <c r="AI117" s="91"/>
      <c r="AJ117" s="92"/>
      <c r="AK117" s="233"/>
      <c r="AL117" s="233"/>
      <c r="AM117" s="233"/>
      <c r="AN117" s="233"/>
      <c r="AO117" s="233"/>
      <c r="AP117" s="233"/>
      <c r="AQ117" s="233"/>
      <c r="AR117" s="233"/>
      <c r="AT117" s="88"/>
    </row>
    <row r="118" spans="1:93" s="89" customFormat="1" ht="3" customHeight="1" x14ac:dyDescent="0.15">
      <c r="A118" s="88"/>
      <c r="B118" s="231"/>
      <c r="C118" s="231"/>
      <c r="D118" s="231"/>
      <c r="E118" s="231"/>
      <c r="F118" s="231"/>
      <c r="G118" s="231"/>
      <c r="H118" s="231"/>
      <c r="I118" s="231"/>
      <c r="J118" s="231"/>
      <c r="K118" s="231"/>
      <c r="L118" s="231"/>
      <c r="M118" s="90"/>
      <c r="N118" s="232"/>
      <c r="O118" s="232"/>
      <c r="P118" s="232"/>
      <c r="Q118" s="232"/>
      <c r="R118" s="232"/>
      <c r="S118" s="232"/>
      <c r="T118" s="232"/>
      <c r="U118" s="232"/>
      <c r="V118" s="232"/>
      <c r="W118" s="232"/>
      <c r="Z118" s="232"/>
      <c r="AA118" s="232"/>
      <c r="AB118" s="232"/>
      <c r="AC118" s="232"/>
      <c r="AD118" s="232"/>
      <c r="AE118" s="232"/>
      <c r="AF118" s="232"/>
      <c r="AG118" s="232"/>
      <c r="AH118" s="91"/>
      <c r="AI118" s="91"/>
      <c r="AJ118" s="92"/>
      <c r="AK118" s="233"/>
      <c r="AL118" s="233"/>
      <c r="AM118" s="233"/>
      <c r="AN118" s="233"/>
      <c r="AO118" s="233"/>
      <c r="AP118" s="233"/>
      <c r="AQ118" s="233"/>
      <c r="AR118" s="233"/>
      <c r="AT118" s="88"/>
    </row>
    <row r="119" spans="1:93" s="89" customFormat="1" ht="3" customHeight="1" x14ac:dyDescent="0.15">
      <c r="A119" s="88"/>
      <c r="B119" s="93"/>
      <c r="C119" s="93"/>
      <c r="D119" s="93"/>
      <c r="E119" s="93"/>
      <c r="F119" s="93"/>
      <c r="G119" s="93"/>
      <c r="H119" s="93"/>
      <c r="I119" s="93"/>
      <c r="J119" s="93"/>
      <c r="K119" s="93"/>
      <c r="L119" s="93"/>
      <c r="M119" s="90"/>
      <c r="N119" s="94"/>
      <c r="O119" s="94"/>
      <c r="P119" s="94"/>
      <c r="Q119" s="94"/>
      <c r="R119" s="94"/>
      <c r="S119" s="94"/>
      <c r="T119" s="94"/>
      <c r="U119" s="94"/>
      <c r="V119" s="94"/>
      <c r="W119" s="94"/>
      <c r="Z119" s="94"/>
      <c r="AA119" s="94"/>
      <c r="AB119" s="94"/>
      <c r="AC119" s="94"/>
      <c r="AD119" s="94"/>
      <c r="AE119" s="94"/>
      <c r="AF119" s="94"/>
      <c r="AG119" s="94"/>
      <c r="AH119" s="91"/>
      <c r="AI119" s="91"/>
      <c r="AJ119" s="92"/>
      <c r="AK119" s="95"/>
      <c r="AL119" s="95"/>
      <c r="AM119" s="95"/>
      <c r="AN119" s="95"/>
      <c r="AO119" s="95"/>
      <c r="AP119" s="95"/>
      <c r="AQ119" s="95"/>
      <c r="AR119" s="95"/>
      <c r="AT119" s="88"/>
    </row>
    <row r="120" spans="1:93" s="89" customFormat="1" ht="3" customHeight="1" x14ac:dyDescent="0.15">
      <c r="A120" s="88"/>
      <c r="B120" s="90"/>
      <c r="C120" s="90"/>
      <c r="D120" s="90"/>
      <c r="E120" s="90"/>
      <c r="F120" s="90"/>
      <c r="G120" s="90"/>
      <c r="H120" s="90"/>
      <c r="I120" s="90"/>
      <c r="J120" s="90"/>
      <c r="K120" s="90"/>
      <c r="L120" s="90"/>
      <c r="M120" s="90"/>
      <c r="N120" s="191" t="str">
        <f>+N59</f>
        <v>0</v>
      </c>
      <c r="O120" s="191" t="str">
        <f t="shared" ref="O120:W120" si="2">+O59</f>
        <v>0</v>
      </c>
      <c r="P120" s="191" t="str">
        <f t="shared" si="2"/>
        <v>0</v>
      </c>
      <c r="Q120" s="191" t="str">
        <f t="shared" si="2"/>
        <v>0</v>
      </c>
      <c r="R120" s="191" t="str">
        <f t="shared" si="2"/>
        <v>0</v>
      </c>
      <c r="S120" s="191" t="str">
        <f t="shared" si="2"/>
        <v>0</v>
      </c>
      <c r="T120" s="191" t="str">
        <f t="shared" si="2"/>
        <v>0</v>
      </c>
      <c r="U120" s="191" t="str">
        <f t="shared" si="2"/>
        <v>0</v>
      </c>
      <c r="V120" s="191" t="str">
        <f t="shared" si="2"/>
        <v>0</v>
      </c>
      <c r="W120" s="191" t="str">
        <f t="shared" si="2"/>
        <v>0</v>
      </c>
      <c r="Z120" s="191" t="str">
        <f>+Z59</f>
        <v>1</v>
      </c>
      <c r="AA120" s="191" t="str">
        <f t="shared" ref="AA120:AG120" si="3">+AA59</f>
        <v>9</v>
      </c>
      <c r="AB120" s="191" t="str">
        <f t="shared" si="3"/>
        <v>0</v>
      </c>
      <c r="AC120" s="191" t="str">
        <f t="shared" si="3"/>
        <v>0</v>
      </c>
      <c r="AD120" s="191" t="str">
        <f t="shared" si="3"/>
        <v>0</v>
      </c>
      <c r="AE120" s="191" t="str">
        <f t="shared" si="3"/>
        <v>1</v>
      </c>
      <c r="AF120" s="191" t="str">
        <f t="shared" si="3"/>
        <v>0</v>
      </c>
      <c r="AG120" s="191" t="str">
        <f t="shared" si="3"/>
        <v>0</v>
      </c>
      <c r="AH120" s="96"/>
      <c r="AI120" s="92"/>
      <c r="AJ120" s="92"/>
      <c r="AK120" s="209" t="s">
        <v>18</v>
      </c>
      <c r="AL120" s="210"/>
      <c r="AM120" s="210"/>
      <c r="AN120" s="210"/>
      <c r="AO120" s="210"/>
      <c r="AP120" s="210"/>
      <c r="AQ120" s="210"/>
      <c r="AR120" s="211"/>
      <c r="AT120" s="88"/>
    </row>
    <row r="121" spans="1:93" s="89" customFormat="1" ht="24.75" customHeight="1" x14ac:dyDescent="0.2">
      <c r="A121" s="88"/>
      <c r="B121" s="234" t="s">
        <v>16</v>
      </c>
      <c r="C121" s="234"/>
      <c r="D121" s="234"/>
      <c r="E121" s="234"/>
      <c r="F121" s="234"/>
      <c r="G121" s="234"/>
      <c r="H121" s="234"/>
      <c r="I121" s="234"/>
      <c r="J121" s="234"/>
      <c r="K121" s="234"/>
      <c r="L121" s="234"/>
      <c r="M121" s="17"/>
      <c r="N121" s="192"/>
      <c r="O121" s="192"/>
      <c r="P121" s="192"/>
      <c r="Q121" s="192"/>
      <c r="R121" s="192"/>
      <c r="S121" s="192"/>
      <c r="T121" s="192"/>
      <c r="U121" s="192"/>
      <c r="V121" s="192"/>
      <c r="W121" s="192"/>
      <c r="Z121" s="192"/>
      <c r="AA121" s="192"/>
      <c r="AB121" s="192"/>
      <c r="AC121" s="192"/>
      <c r="AD121" s="192"/>
      <c r="AE121" s="192"/>
      <c r="AF121" s="192"/>
      <c r="AG121" s="192"/>
      <c r="AH121" s="97"/>
      <c r="AI121" s="98"/>
      <c r="AJ121" s="98"/>
      <c r="AK121" s="212"/>
      <c r="AL121" s="213"/>
      <c r="AM121" s="213"/>
      <c r="AN121" s="213"/>
      <c r="AO121" s="213"/>
      <c r="AP121" s="213"/>
      <c r="AQ121" s="213"/>
      <c r="AR121" s="214"/>
      <c r="AT121" s="88"/>
    </row>
    <row r="122" spans="1:93" s="89" customFormat="1" ht="9" customHeight="1" x14ac:dyDescent="0.2">
      <c r="A122" s="88"/>
      <c r="B122" s="20"/>
      <c r="C122" s="20"/>
      <c r="D122" s="20"/>
      <c r="E122" s="20"/>
      <c r="F122" s="20"/>
      <c r="G122" s="20"/>
      <c r="H122" s="20"/>
      <c r="I122" s="20"/>
      <c r="J122" s="20"/>
      <c r="K122" s="20"/>
      <c r="L122" s="20"/>
      <c r="M122" s="20"/>
      <c r="N122" s="21"/>
      <c r="O122" s="21"/>
      <c r="P122" s="21"/>
      <c r="Q122" s="21"/>
      <c r="R122" s="21"/>
      <c r="S122" s="21"/>
      <c r="T122" s="21"/>
      <c r="U122" s="21"/>
      <c r="V122" s="21"/>
      <c r="W122" s="21"/>
      <c r="Z122" s="21"/>
      <c r="AA122" s="21"/>
      <c r="AB122" s="21"/>
      <c r="AC122" s="21"/>
      <c r="AD122" s="21"/>
      <c r="AE122" s="21"/>
      <c r="AF122" s="21"/>
      <c r="AG122" s="21"/>
      <c r="AH122" s="98"/>
      <c r="AI122" s="98"/>
      <c r="AJ122" s="98"/>
      <c r="AK122" s="20"/>
      <c r="AL122" s="20"/>
      <c r="AM122" s="20"/>
      <c r="AN122" s="20"/>
      <c r="AO122" s="20"/>
      <c r="AP122" s="20"/>
      <c r="AQ122" s="20"/>
      <c r="AR122" s="20"/>
      <c r="AT122" s="88"/>
    </row>
    <row r="123" spans="1:93" s="89" customFormat="1" ht="12.75" customHeight="1" x14ac:dyDescent="0.15">
      <c r="A123" s="88"/>
      <c r="B123" s="207" t="str">
        <f>+B62</f>
        <v>氏名：</v>
      </c>
      <c r="C123" s="207"/>
      <c r="D123" s="207"/>
      <c r="E123" s="207"/>
      <c r="F123" s="207"/>
      <c r="G123" s="207"/>
      <c r="H123" s="207"/>
      <c r="I123" s="207"/>
      <c r="J123" s="207"/>
      <c r="K123" s="207"/>
      <c r="L123" s="207"/>
      <c r="M123" s="207"/>
      <c r="N123" s="207"/>
      <c r="O123" s="207"/>
      <c r="P123" s="99"/>
      <c r="Q123" s="99"/>
      <c r="R123" s="100"/>
      <c r="S123" s="99"/>
      <c r="T123" s="100"/>
      <c r="U123" s="100"/>
      <c r="V123" s="100"/>
      <c r="W123" s="100"/>
      <c r="X123" s="100"/>
      <c r="Y123" s="100"/>
      <c r="Z123" s="99"/>
      <c r="AA123" s="99"/>
      <c r="AB123" s="99"/>
      <c r="AC123" s="99"/>
      <c r="AD123" s="99"/>
      <c r="AE123" s="99"/>
      <c r="AF123" s="99"/>
      <c r="AG123" s="99"/>
      <c r="AH123" s="99"/>
      <c r="AI123" s="99"/>
      <c r="AJ123" s="99"/>
      <c r="AK123" s="99"/>
      <c r="AL123" s="99"/>
      <c r="AM123" s="99"/>
      <c r="AN123" s="99"/>
      <c r="AO123" s="99"/>
      <c r="AP123" s="99"/>
      <c r="AQ123" s="99"/>
      <c r="AR123" s="99"/>
      <c r="AT123" s="88"/>
    </row>
    <row r="124" spans="1:93" s="89" customFormat="1" ht="21.75" customHeight="1" x14ac:dyDescent="0.15">
      <c r="A124" s="88"/>
      <c r="B124" s="208" t="s">
        <v>17</v>
      </c>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101"/>
      <c r="AT124" s="88"/>
    </row>
    <row r="125" spans="1:93" s="89" customFormat="1" ht="23.25" customHeight="1" x14ac:dyDescent="0.15">
      <c r="A125" s="88"/>
      <c r="B125" s="99"/>
      <c r="C125" s="99"/>
      <c r="D125" s="99"/>
      <c r="E125" s="99"/>
      <c r="F125" s="99"/>
      <c r="G125" s="99"/>
      <c r="H125" s="99"/>
      <c r="I125" s="99"/>
      <c r="J125" s="99"/>
      <c r="K125" s="99"/>
      <c r="L125" s="99"/>
      <c r="M125" s="99"/>
      <c r="N125" s="99"/>
      <c r="O125" s="99"/>
      <c r="P125" s="99"/>
      <c r="Q125" s="99"/>
      <c r="R125" s="100"/>
      <c r="S125" s="99"/>
      <c r="T125" s="100"/>
      <c r="U125" s="100"/>
      <c r="V125" s="100"/>
      <c r="W125" s="100"/>
      <c r="X125" s="100"/>
      <c r="Y125" s="100"/>
      <c r="Z125" s="99"/>
      <c r="AA125" s="99"/>
      <c r="AB125" s="206" t="s">
        <v>108</v>
      </c>
      <c r="AC125" s="206"/>
      <c r="AD125" s="206"/>
      <c r="AE125" s="206"/>
      <c r="AF125" s="181">
        <f>+AF64</f>
        <v>0</v>
      </c>
      <c r="AG125" s="181"/>
      <c r="AH125" s="181"/>
      <c r="AI125" s="181"/>
      <c r="AJ125" s="181"/>
      <c r="AK125" s="181"/>
      <c r="AL125" s="181"/>
      <c r="AM125" s="181"/>
      <c r="AN125" s="181"/>
      <c r="AO125" s="181"/>
      <c r="AP125" s="181"/>
      <c r="AQ125" s="181"/>
      <c r="AR125" s="181"/>
      <c r="AS125" s="107"/>
      <c r="AT125" s="88"/>
    </row>
    <row r="126" spans="1:93" ht="5.25" customHeight="1" x14ac:dyDescent="0.15">
      <c r="B126" s="23"/>
      <c r="C126" s="23"/>
      <c r="D126" s="23"/>
      <c r="E126" s="23"/>
      <c r="F126" s="23"/>
      <c r="G126" s="23"/>
      <c r="H126" s="23"/>
      <c r="I126" s="23"/>
      <c r="J126" s="23"/>
      <c r="K126" s="23"/>
      <c r="L126" s="23"/>
      <c r="M126" s="23"/>
      <c r="N126" s="23"/>
      <c r="O126" s="23"/>
      <c r="P126" s="23"/>
      <c r="Q126" s="23"/>
      <c r="R126" s="24"/>
      <c r="S126" s="23"/>
      <c r="T126" s="24"/>
      <c r="U126" s="24"/>
      <c r="V126" s="24"/>
      <c r="W126" s="24"/>
      <c r="X126" s="24"/>
      <c r="Y126" s="24"/>
      <c r="Z126" s="23"/>
      <c r="AA126" s="23"/>
      <c r="AB126" s="45"/>
      <c r="AC126" s="45"/>
      <c r="AD126" s="45"/>
      <c r="AE126" s="45"/>
      <c r="AF126" s="46"/>
      <c r="AG126" s="46"/>
      <c r="AH126" s="46"/>
      <c r="AI126" s="46"/>
      <c r="AJ126" s="46"/>
      <c r="AK126" s="46"/>
      <c r="AL126" s="46"/>
      <c r="AM126" s="46"/>
      <c r="AN126" s="46"/>
      <c r="AO126" s="46"/>
      <c r="AP126" s="46"/>
      <c r="AQ126" s="46"/>
      <c r="AR126" s="46"/>
      <c r="AS126" s="46"/>
    </row>
    <row r="127" spans="1:93" s="2" customFormat="1" ht="21" customHeight="1" x14ac:dyDescent="0.15">
      <c r="C127" s="47" t="s">
        <v>266</v>
      </c>
      <c r="D127" s="1"/>
      <c r="E127" s="1"/>
      <c r="F127" s="1"/>
      <c r="G127" s="1"/>
      <c r="H127" s="1"/>
      <c r="I127" s="1"/>
      <c r="J127" s="1"/>
      <c r="K127" s="48"/>
      <c r="L127" s="48"/>
      <c r="M127" s="48"/>
      <c r="N127" s="48"/>
      <c r="O127" s="48"/>
      <c r="P127" s="48"/>
      <c r="Q127" s="48"/>
      <c r="R127" s="48"/>
      <c r="T127" s="183" t="s">
        <v>11</v>
      </c>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49"/>
      <c r="AS127" s="49"/>
      <c r="AT127" s="50"/>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51"/>
      <c r="CE127" s="51"/>
      <c r="CF127" s="51"/>
      <c r="CG127" s="51"/>
      <c r="CH127" s="51"/>
      <c r="CI127" s="51"/>
      <c r="CJ127" s="51"/>
      <c r="CK127" s="51"/>
      <c r="CL127" s="51"/>
      <c r="CM127" s="51"/>
    </row>
    <row r="128" spans="1:93" s="53" customFormat="1" ht="21" customHeight="1" x14ac:dyDescent="0.15">
      <c r="A128" s="52"/>
      <c r="C128" s="54" t="s">
        <v>267</v>
      </c>
      <c r="D128" s="55"/>
      <c r="E128" s="55"/>
      <c r="F128" s="55"/>
      <c r="G128" s="55"/>
      <c r="H128" s="55"/>
      <c r="I128" s="55"/>
      <c r="J128" s="55"/>
      <c r="K128" s="55"/>
      <c r="L128" s="56"/>
      <c r="M128" s="56"/>
      <c r="N128" s="56"/>
      <c r="O128" s="56"/>
      <c r="P128" s="56"/>
      <c r="Q128" s="56"/>
      <c r="R128" s="56"/>
      <c r="T128" s="184" t="s">
        <v>12</v>
      </c>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57"/>
      <c r="AS128" s="58"/>
      <c r="AT128" s="59"/>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60"/>
      <c r="CE128" s="60"/>
      <c r="CF128" s="61"/>
      <c r="CG128" s="61"/>
      <c r="CH128" s="61"/>
      <c r="CI128" s="61"/>
      <c r="CJ128" s="61"/>
      <c r="CK128" s="61"/>
      <c r="CL128" s="61"/>
      <c r="CM128" s="61"/>
      <c r="CN128" s="61"/>
      <c r="CO128" s="61"/>
    </row>
    <row r="129" spans="1:93" s="53" customFormat="1" ht="21" customHeight="1" x14ac:dyDescent="0.15">
      <c r="A129" s="52"/>
      <c r="C129" s="54" t="s">
        <v>268</v>
      </c>
      <c r="D129" s="55"/>
      <c r="E129" s="55"/>
      <c r="F129" s="55"/>
      <c r="G129" s="55"/>
      <c r="H129" s="55"/>
      <c r="I129" s="55"/>
      <c r="J129" s="55"/>
      <c r="K129" s="55"/>
      <c r="L129" s="56"/>
      <c r="M129" s="56"/>
      <c r="N129" s="56"/>
      <c r="O129" s="56"/>
      <c r="P129" s="56"/>
      <c r="Q129" s="56"/>
      <c r="R129" s="56"/>
      <c r="T129" s="184" t="s">
        <v>13</v>
      </c>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58"/>
      <c r="AS129" s="58"/>
      <c r="AT129" s="59"/>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61"/>
      <c r="CF129" s="61"/>
      <c r="CG129" s="61"/>
      <c r="CH129" s="61"/>
      <c r="CI129" s="61"/>
      <c r="CJ129" s="61"/>
      <c r="CK129" s="61"/>
      <c r="CL129" s="61"/>
      <c r="CM129" s="61"/>
      <c r="CN129" s="61"/>
    </row>
    <row r="130" spans="1:93" s="53" customFormat="1" ht="33.75" customHeight="1" x14ac:dyDescent="0.15">
      <c r="A130" s="52"/>
      <c r="C130" s="54" t="s">
        <v>269</v>
      </c>
      <c r="D130" s="55"/>
      <c r="E130" s="55"/>
      <c r="F130" s="55"/>
      <c r="G130" s="55"/>
      <c r="H130" s="55"/>
      <c r="I130" s="55"/>
      <c r="J130" s="55"/>
      <c r="K130" s="55"/>
      <c r="L130" s="56"/>
      <c r="M130" s="56"/>
      <c r="N130" s="56"/>
      <c r="O130" s="56"/>
      <c r="P130" s="56"/>
      <c r="Q130" s="56"/>
      <c r="S130" s="62"/>
      <c r="T130" s="184" t="s">
        <v>158</v>
      </c>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57"/>
      <c r="AS130" s="63"/>
      <c r="AT130" s="182"/>
      <c r="AU130" s="182"/>
      <c r="AV130" s="182"/>
      <c r="AW130" s="182"/>
      <c r="AX130" s="182"/>
      <c r="AY130" s="182"/>
      <c r="AZ130" s="182"/>
      <c r="BA130" s="182"/>
      <c r="BB130" s="182"/>
      <c r="BC130" s="182"/>
      <c r="BD130" s="182"/>
      <c r="BE130" s="182"/>
      <c r="BF130" s="182"/>
      <c r="BG130" s="182"/>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c r="CB130" s="182"/>
      <c r="CC130" s="182"/>
      <c r="CD130" s="182"/>
      <c r="CE130" s="182"/>
      <c r="CF130" s="61"/>
      <c r="CG130" s="61"/>
      <c r="CH130" s="61"/>
      <c r="CI130" s="61"/>
      <c r="CJ130" s="61"/>
      <c r="CK130" s="61"/>
    </row>
    <row r="131" spans="1:93" s="53" customFormat="1" ht="17.25" customHeight="1" x14ac:dyDescent="0.15">
      <c r="A131" s="52"/>
      <c r="C131" s="64" t="s">
        <v>270</v>
      </c>
      <c r="D131" s="65"/>
      <c r="E131" s="65"/>
      <c r="F131" s="65"/>
      <c r="G131" s="65"/>
      <c r="H131" s="65"/>
      <c r="I131" s="65"/>
      <c r="J131" s="65"/>
      <c r="K131" s="65"/>
      <c r="L131" s="65"/>
      <c r="M131" s="65"/>
      <c r="N131" s="65"/>
      <c r="O131" s="65"/>
      <c r="P131" s="65"/>
      <c r="Q131" s="65"/>
      <c r="S131" s="66"/>
      <c r="T131" s="185" t="s">
        <v>14</v>
      </c>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67"/>
      <c r="AS131" s="63"/>
      <c r="AT131" s="63"/>
      <c r="AU131" s="65"/>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row>
    <row r="132" spans="1:93" s="53" customFormat="1" ht="17.25" customHeight="1" x14ac:dyDescent="0.15">
      <c r="A132" s="52"/>
      <c r="C132" s="54" t="s">
        <v>271</v>
      </c>
      <c r="D132" s="55"/>
      <c r="E132" s="55"/>
      <c r="F132" s="55"/>
      <c r="G132" s="55"/>
      <c r="H132" s="55"/>
      <c r="I132" s="55"/>
      <c r="J132" s="55"/>
      <c r="K132" s="55"/>
      <c r="L132" s="56"/>
      <c r="M132" s="56"/>
      <c r="N132" s="56"/>
      <c r="O132" s="56"/>
      <c r="P132" s="56"/>
      <c r="Q132" s="56"/>
      <c r="S132" s="66"/>
      <c r="T132" s="185" t="s">
        <v>15</v>
      </c>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57"/>
      <c r="AS132" s="57"/>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row>
    <row r="133" spans="1:93" s="53" customFormat="1" ht="5.25" customHeight="1" x14ac:dyDescent="0.15">
      <c r="A133" s="52"/>
      <c r="B133" s="54"/>
      <c r="C133" s="55"/>
      <c r="D133" s="55"/>
      <c r="E133" s="55"/>
      <c r="F133" s="55"/>
      <c r="G133" s="55"/>
      <c r="H133" s="55"/>
      <c r="I133" s="55"/>
      <c r="J133" s="55"/>
      <c r="K133" s="55"/>
      <c r="L133" s="56"/>
      <c r="M133" s="56"/>
      <c r="N133" s="56"/>
      <c r="O133" s="56"/>
      <c r="P133" s="56"/>
      <c r="Q133" s="56"/>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57"/>
      <c r="AS133" s="57"/>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row>
    <row r="134" spans="1:93" s="53" customFormat="1" ht="15.95" customHeight="1" x14ac:dyDescent="0.15">
      <c r="A134" s="52" t="s">
        <v>180</v>
      </c>
      <c r="B134" s="71"/>
      <c r="C134" s="176" t="str">
        <f>IF(ISERROR(VLOOKUP(A134,入力シート!$BU$197:$BX$943,4,FALSE)),"",VLOOKUP(A134,入力シート!$BU$197:$BX$943,4,FALSE))</f>
        <v/>
      </c>
      <c r="D134" s="176"/>
      <c r="E134" s="176"/>
      <c r="F134" s="176"/>
      <c r="G134" s="176"/>
      <c r="H134" s="173" t="str">
        <f>+IF(ISERROR(VLOOKUP(A134,入力シート!$BU$197:$BX$943,3,FALSE)),"",VLOOKUP(A134,入力シート!$BU$197:$BX$943,3,FALSE))</f>
        <v/>
      </c>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72"/>
      <c r="AS134" s="72"/>
      <c r="AT134" s="73" t="e">
        <f>VLOOKUP(A134,入力シート!$BU$197:$BY$943,5,FALSE)</f>
        <v>#N/A</v>
      </c>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58"/>
      <c r="CE134" s="58"/>
      <c r="CF134" s="61"/>
      <c r="CG134" s="61"/>
      <c r="CH134" s="61"/>
      <c r="CI134" s="61"/>
      <c r="CJ134" s="61"/>
      <c r="CK134" s="61"/>
      <c r="CL134" s="61"/>
      <c r="CM134" s="61"/>
      <c r="CN134" s="61"/>
    </row>
    <row r="135" spans="1:93" s="53" customFormat="1" ht="15.95" customHeight="1" x14ac:dyDescent="0.15">
      <c r="A135" s="52" t="s">
        <v>181</v>
      </c>
      <c r="B135" s="54"/>
      <c r="C135" s="176" t="str">
        <f>IF(ISERROR(VLOOKUP(A135,入力シート!$BU$197:$BX$943,4,FALSE)),"",VLOOKUP(A135,入力シート!$BU$197:$BX$943,4,FALSE))</f>
        <v/>
      </c>
      <c r="D135" s="176"/>
      <c r="E135" s="176"/>
      <c r="F135" s="176"/>
      <c r="G135" s="176"/>
      <c r="H135" s="173" t="str">
        <f>+IF(ISERROR(VLOOKUP(A135,入力シート!$BU$197:$BX$943,3,FALSE)),"",VLOOKUP(A135,入力シート!$BU$197:$BX$943,3,FALSE))</f>
        <v/>
      </c>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57"/>
      <c r="AS135" s="58"/>
      <c r="AT135" s="73" t="e">
        <f>VLOOKUP(A135,入力シート!$BU$197:$BY$943,5,FALSE)</f>
        <v>#N/A</v>
      </c>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60"/>
      <c r="CE135" s="60"/>
      <c r="CF135" s="61"/>
      <c r="CG135" s="61"/>
      <c r="CH135" s="61"/>
      <c r="CI135" s="61"/>
      <c r="CJ135" s="61"/>
      <c r="CK135" s="61"/>
      <c r="CL135" s="61"/>
      <c r="CM135" s="61"/>
      <c r="CN135" s="61"/>
      <c r="CO135" s="61"/>
    </row>
    <row r="136" spans="1:93" s="53" customFormat="1" ht="15.95" customHeight="1" x14ac:dyDescent="0.15">
      <c r="A136" s="52" t="s">
        <v>182</v>
      </c>
      <c r="B136" s="71"/>
      <c r="C136" s="176" t="str">
        <f>IF(ISERROR(VLOOKUP(A136,入力シート!$BU$197:$BX$943,4,FALSE)),"",VLOOKUP(A136,入力シート!$BU$197:$BX$943,4,FALSE))</f>
        <v/>
      </c>
      <c r="D136" s="176"/>
      <c r="E136" s="176"/>
      <c r="F136" s="176"/>
      <c r="G136" s="176"/>
      <c r="H136" s="173" t="str">
        <f>+IF(ISERROR(VLOOKUP(A136,入力シート!$BU$197:$BX$943,3,FALSE)),"",VLOOKUP(A136,入力シート!$BU$197:$BX$943,3,FALSE))</f>
        <v/>
      </c>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72"/>
      <c r="AS136" s="72"/>
      <c r="AT136" s="73" t="e">
        <f>VLOOKUP(A136,入力シート!$BU$197:$BY$943,5,FALSE)</f>
        <v>#N/A</v>
      </c>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58"/>
      <c r="CE136" s="58"/>
      <c r="CF136" s="61"/>
      <c r="CG136" s="61"/>
      <c r="CH136" s="61"/>
      <c r="CI136" s="61"/>
      <c r="CJ136" s="61"/>
      <c r="CK136" s="61"/>
      <c r="CL136" s="61"/>
      <c r="CM136" s="61"/>
      <c r="CN136" s="61"/>
    </row>
    <row r="137" spans="1:93" s="53" customFormat="1" ht="15.95" customHeight="1" x14ac:dyDescent="0.15">
      <c r="A137" s="52" t="s">
        <v>183</v>
      </c>
      <c r="B137" s="71"/>
      <c r="C137" s="176" t="str">
        <f>IF(ISERROR(VLOOKUP(A137,入力シート!$BU$197:$BX$943,4,FALSE)),"",VLOOKUP(A137,入力シート!$BU$197:$BX$943,4,FALSE))</f>
        <v/>
      </c>
      <c r="D137" s="176"/>
      <c r="E137" s="176"/>
      <c r="F137" s="176"/>
      <c r="G137" s="176"/>
      <c r="H137" s="173" t="str">
        <f>+IF(ISERROR(VLOOKUP(A137,入力シート!$BU$197:$BX$943,3,FALSE)),"",VLOOKUP(A137,入力シート!$BU$197:$BX$943,3,FALSE))</f>
        <v/>
      </c>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72"/>
      <c r="AS137" s="72"/>
      <c r="AT137" s="73" t="e">
        <f>VLOOKUP(A137,入力シート!$BU$197:$BY$943,5,FALSE)</f>
        <v>#N/A</v>
      </c>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58"/>
      <c r="CE137" s="58"/>
      <c r="CF137" s="61"/>
      <c r="CG137" s="61"/>
      <c r="CH137" s="61"/>
      <c r="CI137" s="61"/>
      <c r="CJ137" s="61"/>
      <c r="CK137" s="61"/>
      <c r="CL137" s="61"/>
      <c r="CM137" s="61"/>
      <c r="CN137" s="61"/>
    </row>
    <row r="138" spans="1:93" s="53" customFormat="1" ht="15.95" customHeight="1" x14ac:dyDescent="0.15">
      <c r="A138" s="52" t="s">
        <v>184</v>
      </c>
      <c r="B138" s="71"/>
      <c r="C138" s="176" t="str">
        <f>IF(ISERROR(VLOOKUP(A138,入力シート!$BU$197:$BX$943,4,FALSE)),"",VLOOKUP(A138,入力シート!$BU$197:$BX$943,4,FALSE))</f>
        <v/>
      </c>
      <c r="D138" s="176"/>
      <c r="E138" s="176"/>
      <c r="F138" s="176"/>
      <c r="G138" s="176"/>
      <c r="H138" s="173" t="str">
        <f>+IF(ISERROR(VLOOKUP(A138,入力シート!$BU$197:$BX$943,3,FALSE)),"",VLOOKUP(A138,入力シート!$BU$197:$BX$943,3,FALSE))</f>
        <v/>
      </c>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72"/>
      <c r="AS138" s="72"/>
      <c r="AT138" s="73" t="e">
        <f>VLOOKUP(A138,入力シート!$BU$197:$BY$943,5,FALSE)</f>
        <v>#N/A</v>
      </c>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58"/>
      <c r="CE138" s="58"/>
      <c r="CF138" s="61"/>
      <c r="CG138" s="61"/>
      <c r="CH138" s="61"/>
      <c r="CI138" s="61"/>
      <c r="CJ138" s="61"/>
      <c r="CK138" s="61"/>
      <c r="CL138" s="61"/>
      <c r="CM138" s="61"/>
      <c r="CN138" s="61"/>
    </row>
    <row r="139" spans="1:93" s="53" customFormat="1" ht="15.95" customHeight="1" x14ac:dyDescent="0.15">
      <c r="A139" s="52" t="s">
        <v>185</v>
      </c>
      <c r="B139" s="71"/>
      <c r="C139" s="176" t="str">
        <f>IF(ISERROR(VLOOKUP(A139,入力シート!$BU$197:$BX$943,4,FALSE)),"",VLOOKUP(A139,入力シート!$BU$197:$BX$943,4,FALSE))</f>
        <v/>
      </c>
      <c r="D139" s="176"/>
      <c r="E139" s="176"/>
      <c r="F139" s="176"/>
      <c r="G139" s="176"/>
      <c r="H139" s="173" t="str">
        <f>+IF(ISERROR(VLOOKUP(A139,入力シート!$BU$197:$BX$943,3,FALSE)),"",VLOOKUP(A139,入力シート!$BU$197:$BX$943,3,FALSE))</f>
        <v/>
      </c>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72"/>
      <c r="AS139" s="72"/>
      <c r="AT139" s="73" t="e">
        <f>VLOOKUP(A139,入力シート!$BU$197:$BY$943,5,FALSE)</f>
        <v>#N/A</v>
      </c>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58"/>
      <c r="CE139" s="58"/>
      <c r="CF139" s="61"/>
      <c r="CG139" s="61"/>
      <c r="CH139" s="61"/>
      <c r="CI139" s="61"/>
      <c r="CJ139" s="61"/>
      <c r="CK139" s="61"/>
      <c r="CL139" s="61"/>
      <c r="CM139" s="61"/>
      <c r="CN139" s="61"/>
    </row>
    <row r="140" spans="1:93" s="53" customFormat="1" ht="15.95" customHeight="1" x14ac:dyDescent="0.15">
      <c r="A140" s="52" t="s">
        <v>186</v>
      </c>
      <c r="B140" s="71"/>
      <c r="C140" s="176" t="str">
        <f>IF(ISERROR(VLOOKUP(A140,入力シート!$BU$197:$BX$943,4,FALSE)),"",VLOOKUP(A140,入力シート!$BU$197:$BX$943,4,FALSE))</f>
        <v/>
      </c>
      <c r="D140" s="176"/>
      <c r="E140" s="176"/>
      <c r="F140" s="176"/>
      <c r="G140" s="176"/>
      <c r="H140" s="173" t="str">
        <f>+IF(ISERROR(VLOOKUP(A140,入力シート!$BU$197:$BX$943,3,FALSE)),"",VLOOKUP(A140,入力シート!$BU$197:$BX$943,3,FALSE))</f>
        <v/>
      </c>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72"/>
      <c r="AS140" s="72"/>
      <c r="AT140" s="73" t="e">
        <f>VLOOKUP(A140,入力シート!$BU$197:$BY$943,5,FALSE)</f>
        <v>#N/A</v>
      </c>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58"/>
      <c r="CE140" s="58"/>
      <c r="CF140" s="61"/>
      <c r="CG140" s="61"/>
      <c r="CH140" s="61"/>
      <c r="CI140" s="61"/>
      <c r="CJ140" s="61"/>
      <c r="CK140" s="61"/>
      <c r="CL140" s="61"/>
      <c r="CM140" s="61"/>
      <c r="CN140" s="61"/>
    </row>
    <row r="141" spans="1:93" s="53" customFormat="1" ht="15.95" customHeight="1" x14ac:dyDescent="0.15">
      <c r="A141" s="52" t="s">
        <v>187</v>
      </c>
      <c r="B141" s="71"/>
      <c r="C141" s="176" t="str">
        <f>IF(ISERROR(VLOOKUP(A141,入力シート!$BU$197:$BX$943,4,FALSE)),"",VLOOKUP(A141,入力シート!$BU$197:$BX$943,4,FALSE))</f>
        <v/>
      </c>
      <c r="D141" s="176"/>
      <c r="E141" s="176"/>
      <c r="F141" s="176"/>
      <c r="G141" s="176"/>
      <c r="H141" s="173" t="str">
        <f>+IF(ISERROR(VLOOKUP(A141,入力シート!$BU$197:$BX$943,3,FALSE)),"",VLOOKUP(A141,入力シート!$BU$197:$BX$943,3,FALSE))</f>
        <v/>
      </c>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72"/>
      <c r="AS141" s="72"/>
      <c r="AT141" s="73" t="e">
        <f>VLOOKUP(A141,入力シート!$BU$197:$BY$943,5,FALSE)</f>
        <v>#N/A</v>
      </c>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58"/>
      <c r="CE141" s="58"/>
      <c r="CF141" s="61"/>
      <c r="CG141" s="61"/>
      <c r="CH141" s="61"/>
      <c r="CI141" s="61"/>
      <c r="CJ141" s="61"/>
      <c r="CK141" s="61"/>
      <c r="CL141" s="61"/>
      <c r="CM141" s="61"/>
      <c r="CN141" s="61"/>
    </row>
    <row r="142" spans="1:93" s="53" customFormat="1" ht="15.95" customHeight="1" x14ac:dyDescent="0.15">
      <c r="A142" s="52" t="s">
        <v>188</v>
      </c>
      <c r="B142" s="71"/>
      <c r="C142" s="176" t="str">
        <f>IF(ISERROR(VLOOKUP(A142,入力シート!$BU$197:$BX$943,4,FALSE)),"",VLOOKUP(A142,入力シート!$BU$197:$BX$943,4,FALSE))</f>
        <v/>
      </c>
      <c r="D142" s="176"/>
      <c r="E142" s="176"/>
      <c r="F142" s="176"/>
      <c r="G142" s="176"/>
      <c r="H142" s="173" t="str">
        <f>+IF(ISERROR(VLOOKUP(A142,入力シート!$BU$197:$BX$943,3,FALSE)),"",VLOOKUP(A142,入力シート!$BU$197:$BX$943,3,FALSE))</f>
        <v/>
      </c>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72"/>
      <c r="AS142" s="72"/>
      <c r="AT142" s="73" t="e">
        <f>VLOOKUP(A142,入力シート!$BU$197:$BY$943,5,FALSE)</f>
        <v>#N/A</v>
      </c>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58"/>
      <c r="CE142" s="58"/>
      <c r="CF142" s="61"/>
      <c r="CG142" s="61"/>
      <c r="CH142" s="61"/>
      <c r="CI142" s="61"/>
      <c r="CJ142" s="61"/>
      <c r="CK142" s="61"/>
      <c r="CL142" s="61"/>
      <c r="CM142" s="61"/>
      <c r="CN142" s="61"/>
    </row>
    <row r="143" spans="1:93" s="53" customFormat="1" ht="15.95" customHeight="1" x14ac:dyDescent="0.15">
      <c r="A143" s="52" t="s">
        <v>189</v>
      </c>
      <c r="B143" s="54"/>
      <c r="C143" s="176" t="str">
        <f>IF(ISERROR(VLOOKUP(A143,入力シート!$BU$197:$BX$943,4,FALSE)),"",VLOOKUP(A143,入力シート!$BU$197:$BX$943,4,FALSE))</f>
        <v/>
      </c>
      <c r="D143" s="176"/>
      <c r="E143" s="176"/>
      <c r="F143" s="176"/>
      <c r="G143" s="176"/>
      <c r="H143" s="173" t="str">
        <f>+IF(ISERROR(VLOOKUP(A143,入力シート!$BU$197:$BX$943,3,FALSE)),"",VLOOKUP(A143,入力シート!$BU$197:$BX$943,3,FALSE))</f>
        <v/>
      </c>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58"/>
      <c r="AS143" s="58"/>
      <c r="AT143" s="73" t="e">
        <f>VLOOKUP(A143,入力シート!$BU$197:$BY$943,5,FALSE)</f>
        <v>#N/A</v>
      </c>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61"/>
      <c r="CF143" s="61"/>
      <c r="CG143" s="61"/>
      <c r="CH143" s="61"/>
      <c r="CI143" s="61"/>
      <c r="CJ143" s="61"/>
      <c r="CK143" s="61"/>
      <c r="CL143" s="61"/>
      <c r="CM143" s="61"/>
      <c r="CN143" s="61"/>
    </row>
    <row r="144" spans="1:93" s="53" customFormat="1" ht="15.95" customHeight="1" x14ac:dyDescent="0.15">
      <c r="A144" s="52" t="s">
        <v>190</v>
      </c>
      <c r="B144" s="71"/>
      <c r="C144" s="176" t="str">
        <f>IF(ISERROR(VLOOKUP(A144,入力シート!$BU$197:$BX$943,4,FALSE)),"",VLOOKUP(A144,入力シート!$BU$197:$BX$943,4,FALSE))</f>
        <v/>
      </c>
      <c r="D144" s="176"/>
      <c r="E144" s="176"/>
      <c r="F144" s="176"/>
      <c r="G144" s="176"/>
      <c r="H144" s="173" t="str">
        <f>+IF(ISERROR(VLOOKUP(A144,入力シート!$BU$197:$BX$943,3,FALSE)),"",VLOOKUP(A144,入力シート!$BU$197:$BX$943,3,FALSE))</f>
        <v/>
      </c>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72"/>
      <c r="AS144" s="72"/>
      <c r="AT144" s="73" t="e">
        <f>VLOOKUP(A144,入力シート!$BU$197:$BY$943,5,FALSE)</f>
        <v>#N/A</v>
      </c>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58"/>
      <c r="CE144" s="58"/>
      <c r="CF144" s="61"/>
      <c r="CG144" s="61"/>
      <c r="CH144" s="61"/>
      <c r="CI144" s="61"/>
      <c r="CJ144" s="61"/>
      <c r="CK144" s="61"/>
      <c r="CL144" s="61"/>
      <c r="CM144" s="61"/>
      <c r="CN144" s="61"/>
    </row>
    <row r="145" spans="1:92" s="53" customFormat="1" ht="15.95" customHeight="1" x14ac:dyDescent="0.15">
      <c r="A145" s="52" t="s">
        <v>191</v>
      </c>
      <c r="B145" s="71"/>
      <c r="C145" s="176" t="str">
        <f>IF(ISERROR(VLOOKUP(A145,入力シート!$BU$197:$BX$943,4,FALSE)),"",VLOOKUP(A145,入力シート!$BU$197:$BX$943,4,FALSE))</f>
        <v/>
      </c>
      <c r="D145" s="176"/>
      <c r="E145" s="176"/>
      <c r="F145" s="176"/>
      <c r="G145" s="176"/>
      <c r="H145" s="173" t="str">
        <f>+IF(ISERROR(VLOOKUP(A145,入力シート!$BU$197:$BX$943,3,FALSE)),"",VLOOKUP(A145,入力シート!$BU$197:$BX$943,3,FALSE))</f>
        <v/>
      </c>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72"/>
      <c r="AS145" s="72"/>
      <c r="AT145" s="73" t="e">
        <f>VLOOKUP(A145,入力シート!$BU$197:$BY$943,5,FALSE)</f>
        <v>#N/A</v>
      </c>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58"/>
      <c r="CE145" s="58"/>
      <c r="CF145" s="61"/>
      <c r="CG145" s="61"/>
      <c r="CH145" s="61"/>
      <c r="CI145" s="61"/>
      <c r="CJ145" s="61"/>
      <c r="CK145" s="61"/>
      <c r="CL145" s="61"/>
      <c r="CM145" s="61"/>
      <c r="CN145" s="61"/>
    </row>
    <row r="146" spans="1:92" s="53" customFormat="1" ht="15.95" customHeight="1" x14ac:dyDescent="0.15">
      <c r="A146" s="52" t="s">
        <v>192</v>
      </c>
      <c r="B146" s="71"/>
      <c r="C146" s="176" t="str">
        <f>IF(ISERROR(VLOOKUP(A146,入力シート!$BU$197:$BX$943,4,FALSE)),"",VLOOKUP(A146,入力シート!$BU$197:$BX$943,4,FALSE))</f>
        <v/>
      </c>
      <c r="D146" s="176"/>
      <c r="E146" s="176"/>
      <c r="F146" s="176"/>
      <c r="G146" s="176"/>
      <c r="H146" s="173" t="str">
        <f>+IF(ISERROR(VLOOKUP(A146,入力シート!$BU$197:$BX$943,3,FALSE)),"",VLOOKUP(A146,入力シート!$BU$197:$BX$943,3,FALSE))</f>
        <v/>
      </c>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72"/>
      <c r="AS146" s="72"/>
      <c r="AT146" s="73" t="e">
        <f>VLOOKUP(A146,入力シート!$BU$197:$BY$943,5,FALSE)</f>
        <v>#N/A</v>
      </c>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58"/>
      <c r="CE146" s="58"/>
      <c r="CF146" s="61"/>
      <c r="CG146" s="61"/>
      <c r="CH146" s="61"/>
      <c r="CI146" s="61"/>
      <c r="CJ146" s="61"/>
      <c r="CK146" s="61"/>
      <c r="CL146" s="61"/>
      <c r="CM146" s="61"/>
      <c r="CN146" s="61"/>
    </row>
    <row r="147" spans="1:92" s="53" customFormat="1" ht="15.95" customHeight="1" x14ac:dyDescent="0.15">
      <c r="A147" s="52" t="s">
        <v>193</v>
      </c>
      <c r="B147" s="71"/>
      <c r="C147" s="176" t="str">
        <f>IF(ISERROR(VLOOKUP(A147,入力シート!$BU$197:$BX$943,4,FALSE)),"",VLOOKUP(A147,入力シート!$BU$197:$BX$943,4,FALSE))</f>
        <v/>
      </c>
      <c r="D147" s="176"/>
      <c r="E147" s="176"/>
      <c r="F147" s="176"/>
      <c r="G147" s="176"/>
      <c r="H147" s="173" t="str">
        <f>+IF(ISERROR(VLOOKUP(A147,入力シート!$BU$197:$BX$943,3,FALSE)),"",VLOOKUP(A147,入力シート!$BU$197:$BX$943,3,FALSE))</f>
        <v/>
      </c>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72"/>
      <c r="AS147" s="72"/>
      <c r="AT147" s="73" t="e">
        <f>VLOOKUP(A147,入力シート!$BU$197:$BY$943,5,FALSE)</f>
        <v>#N/A</v>
      </c>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58"/>
      <c r="CE147" s="58"/>
      <c r="CF147" s="61"/>
      <c r="CG147" s="61"/>
      <c r="CH147" s="61"/>
      <c r="CI147" s="61"/>
      <c r="CJ147" s="61"/>
      <c r="CK147" s="61"/>
      <c r="CL147" s="61"/>
      <c r="CM147" s="61"/>
      <c r="CN147" s="61"/>
    </row>
    <row r="148" spans="1:92" s="53" customFormat="1" ht="15.95" customHeight="1" x14ac:dyDescent="0.15">
      <c r="A148" s="52" t="s">
        <v>194</v>
      </c>
      <c r="B148" s="71"/>
      <c r="C148" s="176" t="str">
        <f>IF(ISERROR(VLOOKUP(A148,入力シート!$BU$197:$BX$943,4,FALSE)),"",VLOOKUP(A148,入力シート!$BU$197:$BX$943,4,FALSE))</f>
        <v/>
      </c>
      <c r="D148" s="176"/>
      <c r="E148" s="176"/>
      <c r="F148" s="176"/>
      <c r="G148" s="176"/>
      <c r="H148" s="173" t="str">
        <f>+IF(ISERROR(VLOOKUP(A148,入力シート!$BU$197:$BX$943,3,FALSE)),"",VLOOKUP(A148,入力シート!$BU$197:$BX$943,3,FALSE))</f>
        <v/>
      </c>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72"/>
      <c r="AS148" s="72"/>
      <c r="AT148" s="73" t="e">
        <f>VLOOKUP(A148,入力シート!$BU$197:$BY$943,5,FALSE)</f>
        <v>#N/A</v>
      </c>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58"/>
      <c r="CE148" s="58"/>
      <c r="CF148" s="61"/>
      <c r="CG148" s="61"/>
      <c r="CH148" s="61"/>
      <c r="CI148" s="61"/>
      <c r="CJ148" s="61"/>
      <c r="CK148" s="61"/>
      <c r="CL148" s="61"/>
      <c r="CM148" s="61"/>
      <c r="CN148" s="61"/>
    </row>
    <row r="149" spans="1:92" s="53" customFormat="1" ht="15.95" customHeight="1" x14ac:dyDescent="0.15">
      <c r="A149" s="52" t="s">
        <v>195</v>
      </c>
      <c r="B149" s="71"/>
      <c r="C149" s="176" t="str">
        <f>IF(ISERROR(VLOOKUP(A149,入力シート!$BU$197:$BX$943,4,FALSE)),"",VLOOKUP(A149,入力シート!$BU$197:$BX$943,4,FALSE))</f>
        <v/>
      </c>
      <c r="D149" s="176"/>
      <c r="E149" s="176"/>
      <c r="F149" s="176"/>
      <c r="G149" s="176"/>
      <c r="H149" s="173" t="str">
        <f>+IF(ISERROR(VLOOKUP(A149,入力シート!$BU$197:$BX$943,3,FALSE)),"",VLOOKUP(A149,入力シート!$BU$197:$BX$943,3,FALSE))</f>
        <v/>
      </c>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72"/>
      <c r="AS149" s="72"/>
      <c r="AT149" s="73" t="e">
        <f>VLOOKUP(A149,入力シート!$BU$197:$BY$943,5,FALSE)</f>
        <v>#N/A</v>
      </c>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58"/>
      <c r="CE149" s="58"/>
      <c r="CF149" s="61"/>
      <c r="CG149" s="61"/>
      <c r="CH149" s="61"/>
      <c r="CI149" s="61"/>
      <c r="CJ149" s="61"/>
      <c r="CK149" s="61"/>
      <c r="CL149" s="61"/>
      <c r="CM149" s="61"/>
      <c r="CN149" s="61"/>
    </row>
    <row r="150" spans="1:92" s="53" customFormat="1" ht="15.95" customHeight="1" x14ac:dyDescent="0.15">
      <c r="A150" s="52" t="s">
        <v>196</v>
      </c>
      <c r="B150" s="71"/>
      <c r="C150" s="176" t="str">
        <f>IF(ISERROR(VLOOKUP(A150,入力シート!$BU$197:$BX$943,4,FALSE)),"",VLOOKUP(A150,入力シート!$BU$197:$BX$943,4,FALSE))</f>
        <v/>
      </c>
      <c r="D150" s="176"/>
      <c r="E150" s="176"/>
      <c r="F150" s="176"/>
      <c r="G150" s="176"/>
      <c r="H150" s="173" t="str">
        <f>+IF(ISERROR(VLOOKUP(A150,入力シート!$BU$197:$BX$943,3,FALSE)),"",VLOOKUP(A150,入力シート!$BU$197:$BX$943,3,FALSE))</f>
        <v/>
      </c>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72"/>
      <c r="AS150" s="72"/>
      <c r="AT150" s="73" t="e">
        <f>VLOOKUP(A150,入力シート!$BU$197:$BY$943,5,FALSE)</f>
        <v>#N/A</v>
      </c>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58"/>
      <c r="CE150" s="58"/>
      <c r="CF150" s="61"/>
      <c r="CG150" s="61"/>
      <c r="CH150" s="61"/>
      <c r="CI150" s="61"/>
      <c r="CJ150" s="61"/>
      <c r="CK150" s="61"/>
      <c r="CL150" s="61"/>
      <c r="CM150" s="61"/>
      <c r="CN150" s="61"/>
    </row>
    <row r="151" spans="1:92" s="53" customFormat="1" ht="15.95" customHeight="1" x14ac:dyDescent="0.15">
      <c r="A151" s="52" t="s">
        <v>197</v>
      </c>
      <c r="B151" s="71"/>
      <c r="C151" s="176" t="str">
        <f>IF(ISERROR(VLOOKUP(A151,入力シート!$BU$197:$BX$943,4,FALSE)),"",VLOOKUP(A151,入力シート!$BU$197:$BX$943,4,FALSE))</f>
        <v/>
      </c>
      <c r="D151" s="176"/>
      <c r="E151" s="176"/>
      <c r="F151" s="176"/>
      <c r="G151" s="176"/>
      <c r="H151" s="173" t="str">
        <f>+IF(ISERROR(VLOOKUP(A151,入力シート!$BU$197:$BX$943,3,FALSE)),"",VLOOKUP(A151,入力シート!$BU$197:$BX$943,3,FALSE))</f>
        <v/>
      </c>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72"/>
      <c r="AS151" s="72"/>
      <c r="AT151" s="73" t="e">
        <f>VLOOKUP(A151,入力シート!$BU$197:$BY$943,5,FALSE)</f>
        <v>#N/A</v>
      </c>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58"/>
      <c r="CE151" s="58"/>
      <c r="CF151" s="61"/>
      <c r="CG151" s="61"/>
      <c r="CH151" s="61"/>
      <c r="CI151" s="61"/>
      <c r="CJ151" s="61"/>
      <c r="CK151" s="61"/>
      <c r="CL151" s="61"/>
      <c r="CM151" s="61"/>
      <c r="CN151" s="61"/>
    </row>
    <row r="152" spans="1:92" s="53" customFormat="1" ht="15.95" customHeight="1" x14ac:dyDescent="0.15">
      <c r="A152" s="52" t="s">
        <v>198</v>
      </c>
      <c r="B152" s="71"/>
      <c r="C152" s="176" t="str">
        <f>IF(ISERROR(VLOOKUP(A152,入力シート!$BU$197:$BX$943,4,FALSE)),"",VLOOKUP(A152,入力シート!$BU$197:$BX$943,4,FALSE))</f>
        <v/>
      </c>
      <c r="D152" s="176"/>
      <c r="E152" s="176"/>
      <c r="F152" s="176"/>
      <c r="G152" s="176"/>
      <c r="H152" s="173" t="str">
        <f>+IF(ISERROR(VLOOKUP(A152,入力シート!$BU$197:$BX$943,3,FALSE)),"",VLOOKUP(A152,入力シート!$BU$197:$BX$943,3,FALSE))</f>
        <v/>
      </c>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72"/>
      <c r="AS152" s="72"/>
      <c r="AT152" s="73" t="e">
        <f>VLOOKUP(A152,入力シート!$BU$197:$BY$943,5,FALSE)</f>
        <v>#N/A</v>
      </c>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58"/>
      <c r="CE152" s="58"/>
      <c r="CF152" s="61"/>
      <c r="CG152" s="61"/>
      <c r="CH152" s="61"/>
      <c r="CI152" s="61"/>
      <c r="CJ152" s="61"/>
      <c r="CK152" s="61"/>
      <c r="CL152" s="61"/>
      <c r="CM152" s="61"/>
      <c r="CN152" s="61"/>
    </row>
    <row r="153" spans="1:92" s="53" customFormat="1" ht="15.95" customHeight="1" x14ac:dyDescent="0.15">
      <c r="A153" s="52" t="s">
        <v>199</v>
      </c>
      <c r="B153" s="54"/>
      <c r="C153" s="176" t="str">
        <f>IF(ISERROR(VLOOKUP(A153,入力シート!$BU$197:$BX$943,4,FALSE)),"",VLOOKUP(A153,入力シート!$BU$197:$BX$943,4,FALSE))</f>
        <v/>
      </c>
      <c r="D153" s="176"/>
      <c r="E153" s="176"/>
      <c r="F153" s="176"/>
      <c r="G153" s="176"/>
      <c r="H153" s="173" t="str">
        <f>+IF(ISERROR(VLOOKUP(A153,入力シート!$BU$197:$BX$943,3,FALSE)),"",VLOOKUP(A153,入力シート!$BU$197:$BX$943,3,FALSE))</f>
        <v/>
      </c>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57"/>
      <c r="AS153" s="63"/>
      <c r="AT153" s="73" t="e">
        <f>VLOOKUP(A153,入力シート!$BU$197:$BY$943,5,FALSE)</f>
        <v>#N/A</v>
      </c>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61"/>
      <c r="CG153" s="61"/>
      <c r="CH153" s="61"/>
      <c r="CI153" s="61"/>
      <c r="CJ153" s="61"/>
      <c r="CK153" s="61"/>
    </row>
    <row r="154" spans="1:92" s="53" customFormat="1" ht="15.95" customHeight="1" x14ac:dyDescent="0.15">
      <c r="A154" s="52" t="s">
        <v>200</v>
      </c>
      <c r="B154" s="71"/>
      <c r="C154" s="176" t="str">
        <f>IF(ISERROR(VLOOKUP(A154,入力シート!$BU$197:$BX$943,4,FALSE)),"",VLOOKUP(A154,入力シート!$BU$197:$BX$943,4,FALSE))</f>
        <v/>
      </c>
      <c r="D154" s="176"/>
      <c r="E154" s="176"/>
      <c r="F154" s="176"/>
      <c r="G154" s="176"/>
      <c r="H154" s="173" t="str">
        <f>+IF(ISERROR(VLOOKUP(A154,入力シート!$BU$197:$BX$943,3,FALSE)),"",VLOOKUP(A154,入力シート!$BU$197:$BX$943,3,FALSE))</f>
        <v/>
      </c>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72"/>
      <c r="AS154" s="72"/>
      <c r="AT154" s="73" t="e">
        <f>VLOOKUP(A154,入力シート!$BU$197:$BY$943,5,FALSE)</f>
        <v>#N/A</v>
      </c>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58"/>
      <c r="CE154" s="58"/>
      <c r="CF154" s="61"/>
      <c r="CG154" s="61"/>
      <c r="CH154" s="61"/>
      <c r="CI154" s="61"/>
      <c r="CJ154" s="61"/>
      <c r="CK154" s="61"/>
      <c r="CL154" s="61"/>
      <c r="CM154" s="61"/>
      <c r="CN154" s="61"/>
    </row>
    <row r="155" spans="1:92" s="53" customFormat="1" ht="15.95" customHeight="1" x14ac:dyDescent="0.15">
      <c r="A155" s="52" t="s">
        <v>201</v>
      </c>
      <c r="B155" s="71"/>
      <c r="C155" s="176" t="str">
        <f>IF(ISERROR(VLOOKUP(A155,入力シート!$BU$197:$BX$943,4,FALSE)),"",VLOOKUP(A155,入力シート!$BU$197:$BX$943,4,FALSE))</f>
        <v/>
      </c>
      <c r="D155" s="176"/>
      <c r="E155" s="176"/>
      <c r="F155" s="176"/>
      <c r="G155" s="176"/>
      <c r="H155" s="173" t="str">
        <f>+IF(ISERROR(VLOOKUP(A155,入力シート!$BU$197:$BX$943,3,FALSE)),"",VLOOKUP(A155,入力シート!$BU$197:$BX$943,3,FALSE))</f>
        <v/>
      </c>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72"/>
      <c r="AS155" s="72"/>
      <c r="AT155" s="73" t="e">
        <f>VLOOKUP(A155,入力シート!$BU$197:$BY$943,5,FALSE)</f>
        <v>#N/A</v>
      </c>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58"/>
      <c r="CE155" s="58"/>
      <c r="CF155" s="61"/>
      <c r="CG155" s="61"/>
      <c r="CH155" s="61"/>
      <c r="CI155" s="61"/>
      <c r="CJ155" s="61"/>
      <c r="CK155" s="61"/>
      <c r="CL155" s="61"/>
      <c r="CM155" s="61"/>
      <c r="CN155" s="61"/>
    </row>
    <row r="156" spans="1:92" s="53" customFormat="1" ht="15.95" customHeight="1" x14ac:dyDescent="0.15">
      <c r="A156" s="52" t="s">
        <v>202</v>
      </c>
      <c r="B156" s="71"/>
      <c r="C156" s="176" t="str">
        <f>IF(ISERROR(VLOOKUP(A156,入力シート!$BU$197:$BX$943,4,FALSE)),"",VLOOKUP(A156,入力シート!$BU$197:$BX$943,4,FALSE))</f>
        <v/>
      </c>
      <c r="D156" s="176"/>
      <c r="E156" s="176"/>
      <c r="F156" s="176"/>
      <c r="G156" s="176"/>
      <c r="H156" s="173" t="str">
        <f>+IF(ISERROR(VLOOKUP(A156,入力シート!$BU$197:$BX$943,3,FALSE)),"",VLOOKUP(A156,入力シート!$BU$197:$BX$943,3,FALSE))</f>
        <v/>
      </c>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72"/>
      <c r="AS156" s="72"/>
      <c r="AT156" s="73" t="e">
        <f>VLOOKUP(A156,入力シート!$BU$197:$BY$943,5,FALSE)</f>
        <v>#N/A</v>
      </c>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58"/>
      <c r="CE156" s="58"/>
      <c r="CF156" s="61"/>
      <c r="CG156" s="61"/>
      <c r="CH156" s="61"/>
      <c r="CI156" s="61"/>
      <c r="CJ156" s="61"/>
      <c r="CK156" s="61"/>
      <c r="CL156" s="61"/>
      <c r="CM156" s="61"/>
      <c r="CN156" s="61"/>
    </row>
    <row r="157" spans="1:92" s="53" customFormat="1" ht="15.95" customHeight="1" x14ac:dyDescent="0.15">
      <c r="A157" s="52" t="s">
        <v>203</v>
      </c>
      <c r="B157" s="71"/>
      <c r="C157" s="176" t="str">
        <f>IF(ISERROR(VLOOKUP(A157,入力シート!$BU$197:$BX$943,4,FALSE)),"",VLOOKUP(A157,入力シート!$BU$197:$BX$943,4,FALSE))</f>
        <v/>
      </c>
      <c r="D157" s="176"/>
      <c r="E157" s="176"/>
      <c r="F157" s="176"/>
      <c r="G157" s="176"/>
      <c r="H157" s="173" t="str">
        <f>+IF(ISERROR(VLOOKUP(A157,入力シート!$BU$197:$BX$943,3,FALSE)),"",VLOOKUP(A157,入力シート!$BU$197:$BX$943,3,FALSE))</f>
        <v/>
      </c>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72"/>
      <c r="AS157" s="72"/>
      <c r="AT157" s="73" t="e">
        <f>VLOOKUP(A157,入力シート!$BU$197:$BY$943,5,FALSE)</f>
        <v>#N/A</v>
      </c>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58"/>
      <c r="CE157" s="58"/>
      <c r="CF157" s="61"/>
      <c r="CG157" s="61"/>
      <c r="CH157" s="61"/>
      <c r="CI157" s="61"/>
      <c r="CJ157" s="61"/>
      <c r="CK157" s="61"/>
      <c r="CL157" s="61"/>
      <c r="CM157" s="61"/>
      <c r="CN157" s="61"/>
    </row>
    <row r="158" spans="1:92" s="53" customFormat="1" ht="15.95" customHeight="1" x14ac:dyDescent="0.15">
      <c r="A158" s="52" t="s">
        <v>204</v>
      </c>
      <c r="B158" s="71"/>
      <c r="C158" s="176" t="str">
        <f>IF(ISERROR(VLOOKUP(A158,入力シート!$BU$197:$BX$943,4,FALSE)),"",VLOOKUP(A158,入力シート!$BU$197:$BX$943,4,FALSE))</f>
        <v/>
      </c>
      <c r="D158" s="176"/>
      <c r="E158" s="176"/>
      <c r="F158" s="176"/>
      <c r="G158" s="176"/>
      <c r="H158" s="173" t="str">
        <f>+IF(ISERROR(VLOOKUP(A158,入力シート!$BU$197:$BX$943,3,FALSE)),"",VLOOKUP(A158,入力シート!$BU$197:$BX$943,3,FALSE))</f>
        <v/>
      </c>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72"/>
      <c r="AS158" s="72"/>
      <c r="AT158" s="73" t="e">
        <f>VLOOKUP(A158,入力シート!$BU$197:$BY$943,5,FALSE)</f>
        <v>#N/A</v>
      </c>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58"/>
      <c r="CE158" s="58"/>
      <c r="CF158" s="61"/>
      <c r="CG158" s="61"/>
      <c r="CH158" s="61"/>
      <c r="CI158" s="61"/>
      <c r="CJ158" s="61"/>
      <c r="CK158" s="61"/>
      <c r="CL158" s="61"/>
      <c r="CM158" s="61"/>
      <c r="CN158" s="61"/>
    </row>
    <row r="159" spans="1:92" s="53" customFormat="1" ht="15.95" customHeight="1" x14ac:dyDescent="0.15">
      <c r="A159" s="52" t="s">
        <v>205</v>
      </c>
      <c r="B159" s="71"/>
      <c r="C159" s="176" t="str">
        <f>IF(ISERROR(VLOOKUP(A159,入力シート!$BU$197:$BX$943,4,FALSE)),"",VLOOKUP(A159,入力シート!$BU$197:$BX$943,4,FALSE))</f>
        <v/>
      </c>
      <c r="D159" s="176"/>
      <c r="E159" s="176"/>
      <c r="F159" s="176"/>
      <c r="G159" s="176"/>
      <c r="H159" s="173" t="str">
        <f>+IF(ISERROR(VLOOKUP(A159,入力シート!$BU$197:$BX$943,3,FALSE)),"",VLOOKUP(A159,入力シート!$BU$197:$BX$943,3,FALSE))</f>
        <v/>
      </c>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72"/>
      <c r="AS159" s="72"/>
      <c r="AT159" s="73" t="e">
        <f>VLOOKUP(A159,入力シート!$BU$197:$BY$943,5,FALSE)</f>
        <v>#N/A</v>
      </c>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58"/>
      <c r="CE159" s="58"/>
      <c r="CF159" s="61"/>
      <c r="CG159" s="61"/>
      <c r="CH159" s="61"/>
      <c r="CI159" s="61"/>
      <c r="CJ159" s="61"/>
      <c r="CK159" s="61"/>
      <c r="CL159" s="61"/>
      <c r="CM159" s="61"/>
      <c r="CN159" s="61"/>
    </row>
    <row r="160" spans="1:92" s="53" customFormat="1" ht="15.95" customHeight="1" x14ac:dyDescent="0.15">
      <c r="A160" s="52" t="s">
        <v>206</v>
      </c>
      <c r="B160" s="71"/>
      <c r="C160" s="176" t="str">
        <f>IF(ISERROR(VLOOKUP(A160,入力シート!$BU$197:$BX$943,4,FALSE)),"",VLOOKUP(A160,入力シート!$BU$197:$BX$943,4,FALSE))</f>
        <v/>
      </c>
      <c r="D160" s="176"/>
      <c r="E160" s="176"/>
      <c r="F160" s="176"/>
      <c r="G160" s="176"/>
      <c r="H160" s="173" t="str">
        <f>+IF(ISERROR(VLOOKUP(A160,入力シート!$BU$197:$BX$943,3,FALSE)),"",VLOOKUP(A160,入力シート!$BU$197:$BX$943,3,FALSE))</f>
        <v/>
      </c>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72"/>
      <c r="AS160" s="72"/>
      <c r="AT160" s="73" t="e">
        <f>VLOOKUP(A160,入力シート!$BU$197:$BY$943,5,FALSE)</f>
        <v>#N/A</v>
      </c>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58"/>
      <c r="CE160" s="58"/>
      <c r="CF160" s="61"/>
      <c r="CG160" s="61"/>
      <c r="CH160" s="61"/>
      <c r="CI160" s="61"/>
      <c r="CJ160" s="61"/>
      <c r="CK160" s="61"/>
      <c r="CL160" s="61"/>
      <c r="CM160" s="61"/>
      <c r="CN160" s="61"/>
    </row>
    <row r="161" spans="1:92" s="53" customFormat="1" ht="15.95" customHeight="1" x14ac:dyDescent="0.15">
      <c r="A161" s="52" t="s">
        <v>207</v>
      </c>
      <c r="B161" s="71"/>
      <c r="C161" s="176" t="str">
        <f>IF(ISERROR(VLOOKUP(A161,入力シート!$BU$197:$BX$943,4,FALSE)),"",VLOOKUP(A161,入力シート!$BU$197:$BX$943,4,FALSE))</f>
        <v/>
      </c>
      <c r="D161" s="176"/>
      <c r="E161" s="176"/>
      <c r="F161" s="176"/>
      <c r="G161" s="176"/>
      <c r="H161" s="173" t="str">
        <f>+IF(ISERROR(VLOOKUP(A161,入力シート!$BU$197:$BX$943,3,FALSE)),"",VLOOKUP(A161,入力シート!$BU$197:$BX$943,3,FALSE))</f>
        <v/>
      </c>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72"/>
      <c r="AS161" s="72"/>
      <c r="AT161" s="73" t="e">
        <f>VLOOKUP(A161,入力シート!$BU$197:$BY$943,5,FALSE)</f>
        <v>#N/A</v>
      </c>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58"/>
      <c r="CE161" s="58"/>
      <c r="CF161" s="61"/>
      <c r="CG161" s="61"/>
      <c r="CH161" s="61"/>
      <c r="CI161" s="61"/>
      <c r="CJ161" s="61"/>
      <c r="CK161" s="61"/>
      <c r="CL161" s="61"/>
      <c r="CM161" s="61"/>
      <c r="CN161" s="61"/>
    </row>
    <row r="162" spans="1:92" s="53" customFormat="1" ht="15.95" customHeight="1" x14ac:dyDescent="0.15">
      <c r="A162" s="52" t="s">
        <v>208</v>
      </c>
      <c r="B162" s="71"/>
      <c r="C162" s="176" t="str">
        <f>IF(ISERROR(VLOOKUP(A162,入力シート!$BU$197:$BX$943,4,FALSE)),"",VLOOKUP(A162,入力シート!$BU$197:$BX$943,4,FALSE))</f>
        <v/>
      </c>
      <c r="D162" s="176"/>
      <c r="E162" s="176"/>
      <c r="F162" s="176"/>
      <c r="G162" s="176"/>
      <c r="H162" s="173" t="str">
        <f>+IF(ISERROR(VLOOKUP(A162,入力シート!$BU$197:$BX$943,3,FALSE)),"",VLOOKUP(A162,入力シート!$BU$197:$BX$943,3,FALSE))</f>
        <v/>
      </c>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72"/>
      <c r="AS162" s="72"/>
      <c r="AT162" s="73" t="e">
        <f>VLOOKUP(A162,入力シート!$BU$197:$BY$943,5,FALSE)</f>
        <v>#N/A</v>
      </c>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58"/>
      <c r="CE162" s="58"/>
      <c r="CF162" s="61"/>
      <c r="CG162" s="61"/>
      <c r="CH162" s="61"/>
      <c r="CI162" s="61"/>
      <c r="CJ162" s="61"/>
      <c r="CK162" s="61"/>
      <c r="CL162" s="61"/>
      <c r="CM162" s="61"/>
      <c r="CN162" s="61"/>
    </row>
    <row r="163" spans="1:92" s="53" customFormat="1" ht="15.95" customHeight="1" x14ac:dyDescent="0.15">
      <c r="A163" s="52" t="s">
        <v>209</v>
      </c>
      <c r="B163" s="64"/>
      <c r="C163" s="176" t="str">
        <f>IF(ISERROR(VLOOKUP(A163,入力シート!$BU$197:$BX$943,4,FALSE)),"",VLOOKUP(A163,入力シート!$BU$197:$BX$943,4,FALSE))</f>
        <v/>
      </c>
      <c r="D163" s="176"/>
      <c r="E163" s="176"/>
      <c r="F163" s="176"/>
      <c r="G163" s="176"/>
      <c r="H163" s="173" t="str">
        <f>+IF(ISERROR(VLOOKUP(A163,入力シート!$BU$197:$BX$943,3,FALSE)),"",VLOOKUP(A163,入力シート!$BU$197:$BX$943,3,FALSE))</f>
        <v/>
      </c>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67"/>
      <c r="AS163" s="63"/>
      <c r="AT163" s="73" t="e">
        <f>VLOOKUP(A163,入力シート!$BU$197:$BY$943,5,FALSE)</f>
        <v>#N/A</v>
      </c>
      <c r="AU163" s="65"/>
      <c r="AV163" s="182"/>
      <c r="AW163" s="182"/>
      <c r="AX163" s="182"/>
      <c r="AY163" s="182"/>
      <c r="AZ163" s="182"/>
      <c r="BA163" s="182"/>
      <c r="BB163" s="182"/>
      <c r="BC163" s="182"/>
      <c r="BD163" s="182"/>
      <c r="BE163" s="182"/>
      <c r="BF163" s="182"/>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182"/>
      <c r="CB163" s="182"/>
      <c r="CC163" s="182"/>
      <c r="CD163" s="182"/>
      <c r="CE163" s="182"/>
    </row>
    <row r="164" spans="1:92" s="53" customFormat="1" ht="15.95" customHeight="1" x14ac:dyDescent="0.15">
      <c r="A164" s="52" t="s">
        <v>210</v>
      </c>
      <c r="B164" s="71"/>
      <c r="C164" s="176" t="str">
        <f>IF(ISERROR(VLOOKUP(A164,入力シート!$BU$197:$BX$943,4,FALSE)),"",VLOOKUP(A164,入力シート!$BU$197:$BX$943,4,FALSE))</f>
        <v/>
      </c>
      <c r="D164" s="176"/>
      <c r="E164" s="176"/>
      <c r="F164" s="176"/>
      <c r="G164" s="176"/>
      <c r="H164" s="173" t="str">
        <f>+IF(ISERROR(VLOOKUP(A164,入力シート!$BU$197:$BX$943,3,FALSE)),"",VLOOKUP(A164,入力シート!$BU$197:$BX$943,3,FALSE))</f>
        <v/>
      </c>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72"/>
      <c r="AS164" s="72"/>
      <c r="AT164" s="73" t="e">
        <f>VLOOKUP(A164,入力シート!$BU$197:$BY$943,5,FALSE)</f>
        <v>#N/A</v>
      </c>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58"/>
      <c r="CE164" s="58"/>
      <c r="CF164" s="61"/>
      <c r="CG164" s="61"/>
      <c r="CH164" s="61"/>
      <c r="CI164" s="61"/>
      <c r="CJ164" s="61"/>
      <c r="CK164" s="61"/>
      <c r="CL164" s="61"/>
      <c r="CM164" s="61"/>
      <c r="CN164" s="61"/>
    </row>
    <row r="165" spans="1:92" s="53" customFormat="1" ht="15.95" customHeight="1" x14ac:dyDescent="0.15">
      <c r="A165" s="52" t="s">
        <v>211</v>
      </c>
      <c r="B165" s="71"/>
      <c r="C165" s="176" t="str">
        <f>IF(ISERROR(VLOOKUP(A165,入力シート!$BU$197:$BX$943,4,FALSE)),"",VLOOKUP(A165,入力シート!$BU$197:$BX$943,4,FALSE))</f>
        <v/>
      </c>
      <c r="D165" s="176"/>
      <c r="E165" s="176"/>
      <c r="F165" s="176"/>
      <c r="G165" s="176"/>
      <c r="H165" s="173" t="str">
        <f>+IF(ISERROR(VLOOKUP(A165,入力シート!$BU$197:$BX$943,3,FALSE)),"",VLOOKUP(A165,入力シート!$BU$197:$BX$943,3,FALSE))</f>
        <v/>
      </c>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72"/>
      <c r="AS165" s="72"/>
      <c r="AT165" s="73" t="e">
        <f>VLOOKUP(A165,入力シート!$BU$197:$BY$943,5,FALSE)</f>
        <v>#N/A</v>
      </c>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58"/>
      <c r="CE165" s="58"/>
      <c r="CF165" s="61"/>
      <c r="CG165" s="61"/>
      <c r="CH165" s="61"/>
      <c r="CI165" s="61"/>
      <c r="CJ165" s="61"/>
      <c r="CK165" s="61"/>
      <c r="CL165" s="61"/>
      <c r="CM165" s="61"/>
      <c r="CN165" s="61"/>
    </row>
    <row r="166" spans="1:92" s="53" customFormat="1" ht="15.95" customHeight="1" x14ac:dyDescent="0.15">
      <c r="A166" s="52" t="s">
        <v>212</v>
      </c>
      <c r="B166" s="71"/>
      <c r="C166" s="176" t="str">
        <f>IF(ISERROR(VLOOKUP(A166,入力シート!$BU$197:$BX$943,4,FALSE)),"",VLOOKUP(A166,入力シート!$BU$197:$BX$943,4,FALSE))</f>
        <v/>
      </c>
      <c r="D166" s="176"/>
      <c r="E166" s="176"/>
      <c r="F166" s="176"/>
      <c r="G166" s="176"/>
      <c r="H166" s="173" t="str">
        <f>+IF(ISERROR(VLOOKUP(A166,入力シート!$BU$197:$BX$943,3,FALSE)),"",VLOOKUP(A166,入力シート!$BU$197:$BX$943,3,FALSE))</f>
        <v/>
      </c>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72"/>
      <c r="AS166" s="72"/>
      <c r="AT166" s="73" t="e">
        <f>VLOOKUP(A166,入力シート!$BU$197:$BY$943,5,FALSE)</f>
        <v>#N/A</v>
      </c>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58"/>
      <c r="CE166" s="58"/>
      <c r="CF166" s="61"/>
      <c r="CG166" s="61"/>
      <c r="CH166" s="61"/>
      <c r="CI166" s="61"/>
      <c r="CJ166" s="61"/>
      <c r="CK166" s="61"/>
      <c r="CL166" s="61"/>
      <c r="CM166" s="61"/>
      <c r="CN166" s="61"/>
    </row>
    <row r="167" spans="1:92" s="53" customFormat="1" ht="15.95" customHeight="1" x14ac:dyDescent="0.15">
      <c r="A167" s="52" t="s">
        <v>213</v>
      </c>
      <c r="B167" s="71"/>
      <c r="C167" s="176" t="str">
        <f>IF(ISERROR(VLOOKUP(A167,入力シート!$BU$197:$BX$943,4,FALSE)),"",VLOOKUP(A167,入力シート!$BU$197:$BX$943,4,FALSE))</f>
        <v/>
      </c>
      <c r="D167" s="176"/>
      <c r="E167" s="176"/>
      <c r="F167" s="176"/>
      <c r="G167" s="176"/>
      <c r="H167" s="173" t="str">
        <f>+IF(ISERROR(VLOOKUP(A167,入力シート!$BU$197:$BX$943,3,FALSE)),"",VLOOKUP(A167,入力シート!$BU$197:$BX$943,3,FALSE))</f>
        <v/>
      </c>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72"/>
      <c r="AS167" s="72"/>
      <c r="AT167" s="73" t="e">
        <f>VLOOKUP(A167,入力シート!$BU$197:$BY$943,5,FALSE)</f>
        <v>#N/A</v>
      </c>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58"/>
      <c r="CE167" s="58"/>
      <c r="CF167" s="61"/>
      <c r="CG167" s="61"/>
      <c r="CH167" s="61"/>
      <c r="CI167" s="61"/>
      <c r="CJ167" s="61"/>
      <c r="CK167" s="61"/>
      <c r="CL167" s="61"/>
      <c r="CM167" s="61"/>
      <c r="CN167" s="61"/>
    </row>
    <row r="168" spans="1:92" s="53" customFormat="1" ht="15.95" customHeight="1" x14ac:dyDescent="0.15">
      <c r="A168" s="52" t="s">
        <v>214</v>
      </c>
      <c r="B168" s="54"/>
      <c r="C168" s="176" t="str">
        <f>IF(ISERROR(VLOOKUP(A168,入力シート!$BU$197:$BX$943,4,FALSE)),"",VLOOKUP(A168,入力シート!$BU$197:$BX$943,4,FALSE))</f>
        <v/>
      </c>
      <c r="D168" s="176"/>
      <c r="E168" s="176"/>
      <c r="F168" s="176"/>
      <c r="G168" s="176"/>
      <c r="H168" s="173" t="str">
        <f>+IF(ISERROR(VLOOKUP(A168,入力シート!$BU$197:$BX$943,3,FALSE)),"",VLOOKUP(A168,入力シート!$BU$197:$BX$943,3,FALSE))</f>
        <v/>
      </c>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70"/>
      <c r="AS168" s="70"/>
      <c r="AT168" s="73" t="e">
        <f>VLOOKUP(A168,入力シート!$BU$197:$BY$943,5,FALSE)</f>
        <v>#N/A</v>
      </c>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row>
    <row r="169" spans="1:92" s="53" customFormat="1" ht="15.95" customHeight="1" x14ac:dyDescent="0.15">
      <c r="A169" s="52" t="s">
        <v>215</v>
      </c>
      <c r="B169" s="71"/>
      <c r="C169" s="176" t="str">
        <f>IF(ISERROR(VLOOKUP(A169,入力シート!$BU$197:$BX$943,4,FALSE)),"",VLOOKUP(A169,入力シート!$BU$197:$BX$943,4,FALSE))</f>
        <v/>
      </c>
      <c r="D169" s="176"/>
      <c r="E169" s="176"/>
      <c r="F169" s="176"/>
      <c r="G169" s="176"/>
      <c r="H169" s="173" t="str">
        <f>+IF(ISERROR(VLOOKUP(A169,入力シート!$BU$197:$BX$943,3,FALSE)),"",VLOOKUP(A169,入力シート!$BU$197:$BX$943,3,FALSE))</f>
        <v/>
      </c>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72"/>
      <c r="AS169" s="72"/>
      <c r="AT169" s="73" t="e">
        <f>VLOOKUP(A169,入力シート!$BU$197:$BY$943,5,FALSE)</f>
        <v>#N/A</v>
      </c>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58"/>
      <c r="CE169" s="58"/>
      <c r="CF169" s="61"/>
      <c r="CG169" s="61"/>
      <c r="CH169" s="61"/>
      <c r="CI169" s="61"/>
      <c r="CJ169" s="61"/>
      <c r="CK169" s="61"/>
      <c r="CL169" s="61"/>
      <c r="CM169" s="61"/>
      <c r="CN169" s="61"/>
    </row>
    <row r="170" spans="1:92" s="53" customFormat="1" ht="15.95" customHeight="1" x14ac:dyDescent="0.15">
      <c r="A170" s="52" t="s">
        <v>216</v>
      </c>
      <c r="B170" s="71"/>
      <c r="C170" s="176" t="str">
        <f>IF(ISERROR(VLOOKUP(A170,入力シート!$BU$197:$BX$943,4,FALSE)),"",VLOOKUP(A170,入力シート!$BU$197:$BX$943,4,FALSE))</f>
        <v/>
      </c>
      <c r="D170" s="176"/>
      <c r="E170" s="176"/>
      <c r="F170" s="176"/>
      <c r="G170" s="176"/>
      <c r="H170" s="173" t="str">
        <f>+IF(ISERROR(VLOOKUP(A170,入力シート!$BU$197:$BX$943,3,FALSE)),"",VLOOKUP(A170,入力シート!$BU$197:$BX$943,3,FALSE))</f>
        <v/>
      </c>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72"/>
      <c r="AS170" s="72"/>
      <c r="AT170" s="73" t="e">
        <f>VLOOKUP(A170,入力シート!$BU$197:$BY$943,5,FALSE)</f>
        <v>#N/A</v>
      </c>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58"/>
      <c r="CE170" s="58"/>
      <c r="CF170" s="61"/>
      <c r="CG170" s="61"/>
      <c r="CH170" s="61"/>
      <c r="CI170" s="61"/>
      <c r="CJ170" s="61"/>
      <c r="CK170" s="61"/>
      <c r="CL170" s="61"/>
      <c r="CM170" s="61"/>
      <c r="CN170" s="61"/>
    </row>
    <row r="171" spans="1:92" s="53" customFormat="1" ht="15.95" customHeight="1" x14ac:dyDescent="0.15">
      <c r="A171" s="52" t="s">
        <v>217</v>
      </c>
      <c r="B171" s="54"/>
      <c r="C171" s="176" t="str">
        <f>IF(ISERROR(VLOOKUP(A171,入力シート!$BU$197:$BX$943,4,FALSE)),"",VLOOKUP(A171,入力シート!$BU$197:$BX$943,4,FALSE))</f>
        <v/>
      </c>
      <c r="D171" s="176"/>
      <c r="E171" s="176"/>
      <c r="F171" s="176"/>
      <c r="G171" s="176"/>
      <c r="H171" s="173" t="str">
        <f>+IF(ISERROR(VLOOKUP(A171,入力シート!$BU$197:$BX$943,3,FALSE)),"",VLOOKUP(A171,入力シート!$BU$197:$BX$943,3,FALSE))</f>
        <v/>
      </c>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57"/>
      <c r="AS171" s="57"/>
      <c r="AT171" s="73" t="e">
        <f>VLOOKUP(A171,入力シート!$BU$197:$BY$943,5,FALSE)</f>
        <v>#N/A</v>
      </c>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row>
    <row r="172" spans="1:92" s="53" customFormat="1" ht="15.95" customHeight="1" x14ac:dyDescent="0.15">
      <c r="A172" s="52" t="s">
        <v>218</v>
      </c>
      <c r="B172" s="71"/>
      <c r="C172" s="176" t="str">
        <f>IF(ISERROR(VLOOKUP(A172,入力シート!$BU$197:$BX$943,4,FALSE)),"",VLOOKUP(A172,入力シート!$BU$197:$BX$943,4,FALSE))</f>
        <v/>
      </c>
      <c r="D172" s="176"/>
      <c r="E172" s="176"/>
      <c r="F172" s="176"/>
      <c r="G172" s="176"/>
      <c r="H172" s="173" t="str">
        <f>+IF(ISERROR(VLOOKUP(A172,入力シート!$BU$197:$BX$943,3,FALSE)),"",VLOOKUP(A172,入力シート!$BU$197:$BX$943,3,FALSE))</f>
        <v/>
      </c>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72"/>
      <c r="AS172" s="72"/>
      <c r="AT172" s="73" t="e">
        <f>VLOOKUP(A172,入力シート!$BU$197:$BY$943,5,FALSE)</f>
        <v>#N/A</v>
      </c>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58"/>
      <c r="CE172" s="58"/>
      <c r="CF172" s="61"/>
      <c r="CG172" s="61"/>
      <c r="CH172" s="61"/>
      <c r="CI172" s="61"/>
      <c r="CJ172" s="61"/>
      <c r="CK172" s="61"/>
      <c r="CL172" s="61"/>
      <c r="CM172" s="61"/>
      <c r="CN172" s="61"/>
    </row>
    <row r="173" spans="1:92" s="53" customFormat="1" ht="15.95" customHeight="1" x14ac:dyDescent="0.15">
      <c r="A173" s="52" t="s">
        <v>219</v>
      </c>
      <c r="B173" s="71"/>
      <c r="C173" s="176" t="str">
        <f>IF(ISERROR(VLOOKUP(A173,入力シート!$BU$197:$BX$943,4,FALSE)),"",VLOOKUP(A173,入力シート!$BU$197:$BX$943,4,FALSE))</f>
        <v/>
      </c>
      <c r="D173" s="176"/>
      <c r="E173" s="176"/>
      <c r="F173" s="176"/>
      <c r="G173" s="176"/>
      <c r="H173" s="173" t="str">
        <f>+IF(ISERROR(VLOOKUP(A173,入力シート!$BU$197:$BX$943,3,FALSE)),"",VLOOKUP(A173,入力シート!$BU$197:$BX$943,3,FALSE))</f>
        <v/>
      </c>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72"/>
      <c r="AS173" s="72"/>
      <c r="AT173" s="73" t="e">
        <f>VLOOKUP(A173,入力シート!$BU$197:$BY$943,5,FALSE)</f>
        <v>#N/A</v>
      </c>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58"/>
      <c r="CE173" s="58"/>
      <c r="CF173" s="61"/>
      <c r="CG173" s="61"/>
      <c r="CH173" s="61"/>
      <c r="CI173" s="61"/>
      <c r="CJ173" s="61"/>
      <c r="CK173" s="61"/>
      <c r="CL173" s="61"/>
      <c r="CM173" s="61"/>
      <c r="CN173" s="61"/>
    </row>
    <row r="174" spans="1:92" s="82" customFormat="1" ht="18" customHeight="1" x14ac:dyDescent="0.15">
      <c r="A174" s="33"/>
      <c r="B174" s="77"/>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81"/>
      <c r="AS174" s="81"/>
      <c r="AT174" s="33"/>
    </row>
    <row r="175" spans="1:92" s="44" customFormat="1" x14ac:dyDescent="0.15">
      <c r="A175" s="41"/>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T175" s="102" t="s">
        <v>19</v>
      </c>
      <c r="AU175" s="103" t="s">
        <v>19</v>
      </c>
      <c r="AV175" s="103" t="s">
        <v>19</v>
      </c>
      <c r="AW175" s="103" t="s">
        <v>19</v>
      </c>
      <c r="AX175" s="103"/>
    </row>
    <row r="176" spans="1:92" s="44" customFormat="1" x14ac:dyDescent="0.15">
      <c r="A176" s="41"/>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T176" s="102" t="s">
        <v>32</v>
      </c>
      <c r="AU176" s="103" t="s">
        <v>33</v>
      </c>
      <c r="AV176" s="103" t="s">
        <v>45</v>
      </c>
      <c r="AW176" s="103" t="s">
        <v>90</v>
      </c>
      <c r="AX176" s="103"/>
    </row>
    <row r="177" spans="1:50" s="44" customFormat="1" x14ac:dyDescent="0.15">
      <c r="A177" s="41"/>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T177" s="102" t="s">
        <v>20</v>
      </c>
      <c r="AU177" s="103" t="s">
        <v>34</v>
      </c>
      <c r="AV177" s="103" t="s">
        <v>46</v>
      </c>
      <c r="AW177" s="103" t="s">
        <v>91</v>
      </c>
      <c r="AX177" s="103"/>
    </row>
    <row r="178" spans="1:50" s="44" customFormat="1" x14ac:dyDescent="0.15">
      <c r="A178" s="41"/>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T178" s="102" t="s">
        <v>21</v>
      </c>
      <c r="AU178" s="103" t="s">
        <v>35</v>
      </c>
      <c r="AV178" s="103" t="s">
        <v>47</v>
      </c>
      <c r="AW178" s="103" t="s">
        <v>92</v>
      </c>
      <c r="AX178" s="103"/>
    </row>
    <row r="179" spans="1:50" s="44" customFormat="1" x14ac:dyDescent="0.15">
      <c r="A179" s="41"/>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T179" s="102" t="s">
        <v>22</v>
      </c>
      <c r="AU179" s="103" t="s">
        <v>36</v>
      </c>
      <c r="AV179" s="103" t="s">
        <v>48</v>
      </c>
      <c r="AW179" s="103" t="s">
        <v>93</v>
      </c>
      <c r="AX179" s="103"/>
    </row>
    <row r="180" spans="1:50" s="44" customFormat="1" x14ac:dyDescent="0.15">
      <c r="A180" s="41"/>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T180" s="102" t="s">
        <v>23</v>
      </c>
      <c r="AU180" s="103" t="s">
        <v>37</v>
      </c>
      <c r="AV180" s="103" t="s">
        <v>49</v>
      </c>
      <c r="AW180" s="103" t="s">
        <v>94</v>
      </c>
      <c r="AX180" s="103"/>
    </row>
    <row r="181" spans="1:50" s="44" customFormat="1" x14ac:dyDescent="0.15">
      <c r="A181" s="41"/>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T181" s="102" t="s">
        <v>24</v>
      </c>
      <c r="AU181" s="103" t="s">
        <v>38</v>
      </c>
      <c r="AV181" s="103" t="s">
        <v>50</v>
      </c>
      <c r="AW181" s="103" t="s">
        <v>95</v>
      </c>
      <c r="AX181" s="103"/>
    </row>
    <row r="182" spans="1:50" s="44" customFormat="1" x14ac:dyDescent="0.15">
      <c r="A182" s="41"/>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T182" s="102" t="s">
        <v>25</v>
      </c>
      <c r="AU182" s="103" t="s">
        <v>39</v>
      </c>
      <c r="AV182" s="103" t="s">
        <v>51</v>
      </c>
      <c r="AW182" s="103" t="s">
        <v>96</v>
      </c>
      <c r="AX182" s="103"/>
    </row>
    <row r="183" spans="1:50" s="44" customFormat="1" x14ac:dyDescent="0.15">
      <c r="A183" s="41"/>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T183" s="102" t="s">
        <v>26</v>
      </c>
      <c r="AU183" s="103" t="s">
        <v>40</v>
      </c>
      <c r="AV183" s="103" t="s">
        <v>52</v>
      </c>
      <c r="AW183" s="103" t="s">
        <v>97</v>
      </c>
      <c r="AX183" s="103"/>
    </row>
    <row r="184" spans="1:50" s="44" customFormat="1" x14ac:dyDescent="0.15">
      <c r="A184" s="41"/>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T184" s="102" t="s">
        <v>27</v>
      </c>
      <c r="AU184" s="103" t="s">
        <v>41</v>
      </c>
      <c r="AV184" s="103" t="s">
        <v>53</v>
      </c>
      <c r="AW184" s="103" t="s">
        <v>98</v>
      </c>
      <c r="AX184" s="103"/>
    </row>
    <row r="185" spans="1:50" s="44" customFormat="1" x14ac:dyDescent="0.15">
      <c r="A185" s="41"/>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T185" s="102" t="s">
        <v>28</v>
      </c>
      <c r="AU185" s="103" t="s">
        <v>42</v>
      </c>
      <c r="AV185" s="103"/>
      <c r="AW185" s="103" t="s">
        <v>99</v>
      </c>
      <c r="AX185" s="103"/>
    </row>
    <row r="186" spans="1:50" s="44" customFormat="1" x14ac:dyDescent="0.15">
      <c r="A186" s="41"/>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T186" s="102" t="s">
        <v>29</v>
      </c>
      <c r="AU186" s="103" t="s">
        <v>43</v>
      </c>
      <c r="AV186" s="103"/>
      <c r="AW186" s="103" t="s">
        <v>100</v>
      </c>
      <c r="AX186" s="103"/>
    </row>
    <row r="187" spans="1:50" s="44" customFormat="1" x14ac:dyDescent="0.15">
      <c r="A187" s="41"/>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T187" s="102" t="s">
        <v>30</v>
      </c>
      <c r="AU187" s="103" t="s">
        <v>44</v>
      </c>
      <c r="AV187" s="103"/>
      <c r="AW187" s="103" t="s">
        <v>101</v>
      </c>
      <c r="AX187" s="103"/>
    </row>
    <row r="188" spans="1:50" s="44" customFormat="1" x14ac:dyDescent="0.15">
      <c r="A188" s="41"/>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T188" s="102" t="s">
        <v>31</v>
      </c>
      <c r="AU188" s="103"/>
      <c r="AW188" s="103" t="s">
        <v>102</v>
      </c>
      <c r="AX188" s="103"/>
    </row>
    <row r="189" spans="1:50" s="44" customFormat="1" x14ac:dyDescent="0.15">
      <c r="A189" s="41"/>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T189" s="41"/>
      <c r="AW189" s="103" t="s">
        <v>272</v>
      </c>
      <c r="AX189" s="103"/>
    </row>
    <row r="190" spans="1:50" s="44" customFormat="1" x14ac:dyDescent="0.15">
      <c r="A190" s="41"/>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T190" s="102" t="s">
        <v>19</v>
      </c>
      <c r="AU190" s="103" t="s">
        <v>19</v>
      </c>
      <c r="AV190" s="103" t="s">
        <v>19</v>
      </c>
    </row>
    <row r="191" spans="1:50" s="44" customFormat="1" x14ac:dyDescent="0.15">
      <c r="A191" s="41"/>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T191" s="102" t="s">
        <v>54</v>
      </c>
      <c r="AU191" s="103" t="s">
        <v>69</v>
      </c>
      <c r="AV191" s="103" t="s">
        <v>75</v>
      </c>
      <c r="AW191" s="104" t="s">
        <v>105</v>
      </c>
    </row>
    <row r="192" spans="1:50" s="44" customFormat="1" x14ac:dyDescent="0.15">
      <c r="A192" s="41"/>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T192" s="102" t="s">
        <v>55</v>
      </c>
      <c r="AU192" s="103" t="s">
        <v>70</v>
      </c>
      <c r="AV192" s="103" t="s">
        <v>76</v>
      </c>
    </row>
    <row r="193" spans="1:48" s="44" customFormat="1" x14ac:dyDescent="0.15">
      <c r="A193" s="41"/>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T193" s="102" t="s">
        <v>56</v>
      </c>
      <c r="AU193" s="103" t="s">
        <v>71</v>
      </c>
      <c r="AV193" s="103" t="s">
        <v>77</v>
      </c>
    </row>
    <row r="194" spans="1:48" s="44" customFormat="1" x14ac:dyDescent="0.15">
      <c r="A194" s="41"/>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T194" s="102" t="s">
        <v>57</v>
      </c>
      <c r="AU194" s="103" t="s">
        <v>72</v>
      </c>
      <c r="AV194" s="103" t="s">
        <v>78</v>
      </c>
    </row>
    <row r="195" spans="1:48" s="44" customFormat="1" x14ac:dyDescent="0.15">
      <c r="A195" s="41"/>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T195" s="102" t="s">
        <v>58</v>
      </c>
      <c r="AU195" s="103" t="s">
        <v>73</v>
      </c>
      <c r="AV195" s="103" t="s">
        <v>79</v>
      </c>
    </row>
    <row r="196" spans="1:48" s="44" customFormat="1" x14ac:dyDescent="0.15">
      <c r="A196" s="41"/>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T196" s="102" t="s">
        <v>59</v>
      </c>
      <c r="AU196" s="103" t="s">
        <v>74</v>
      </c>
      <c r="AV196" s="103" t="s">
        <v>80</v>
      </c>
    </row>
    <row r="197" spans="1:48" s="44" customFormat="1" x14ac:dyDescent="0.15">
      <c r="A197" s="41"/>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T197" s="102" t="s">
        <v>60</v>
      </c>
      <c r="AU197" s="103"/>
      <c r="AV197" s="103" t="s">
        <v>81</v>
      </c>
    </row>
    <row r="198" spans="1:48" s="44" customFormat="1" x14ac:dyDescent="0.15">
      <c r="A198" s="41"/>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T198" s="102" t="s">
        <v>61</v>
      </c>
      <c r="AU198" s="103"/>
      <c r="AV198" s="103" t="s">
        <v>82</v>
      </c>
    </row>
    <row r="199" spans="1:48" s="44" customFormat="1" x14ac:dyDescent="0.15">
      <c r="A199" s="41"/>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T199" s="102" t="s">
        <v>62</v>
      </c>
      <c r="AU199" s="103" t="s">
        <v>87</v>
      </c>
      <c r="AV199" s="103" t="s">
        <v>83</v>
      </c>
    </row>
    <row r="200" spans="1:48" s="44" customFormat="1" x14ac:dyDescent="0.15">
      <c r="A200" s="41"/>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T200" s="102" t="s">
        <v>63</v>
      </c>
      <c r="AU200" s="103" t="s">
        <v>88</v>
      </c>
      <c r="AV200" s="103" t="s">
        <v>84</v>
      </c>
    </row>
    <row r="201" spans="1:48" x14ac:dyDescent="0.15">
      <c r="AT201" s="102" t="s">
        <v>64</v>
      </c>
      <c r="AU201" s="103"/>
      <c r="AV201" s="103" t="s">
        <v>85</v>
      </c>
    </row>
    <row r="202" spans="1:48" x14ac:dyDescent="0.15">
      <c r="AT202" s="102" t="s">
        <v>65</v>
      </c>
      <c r="AU202" s="103" t="s">
        <v>89</v>
      </c>
      <c r="AV202" s="103" t="s">
        <v>86</v>
      </c>
    </row>
    <row r="203" spans="1:48" x14ac:dyDescent="0.15">
      <c r="AT203" s="102" t="s">
        <v>66</v>
      </c>
      <c r="AU203" s="103"/>
    </row>
    <row r="204" spans="1:48" x14ac:dyDescent="0.15">
      <c r="AT204" s="102" t="s">
        <v>67</v>
      </c>
      <c r="AU204" s="103"/>
    </row>
    <row r="205" spans="1:48" x14ac:dyDescent="0.15">
      <c r="AT205" s="102" t="s">
        <v>68</v>
      </c>
    </row>
  </sheetData>
  <sheetProtection insertRows="0" deleteRows="0"/>
  <dataConsolidate/>
  <mergeCells count="340">
    <mergeCell ref="AF64:AR64"/>
    <mergeCell ref="AF125:AR125"/>
    <mergeCell ref="T66:AQ66"/>
    <mergeCell ref="T67:AQ67"/>
    <mergeCell ref="T68:AQ68"/>
    <mergeCell ref="T70:AQ70"/>
    <mergeCell ref="T71:AQ71"/>
    <mergeCell ref="T69:AQ69"/>
    <mergeCell ref="B121:L121"/>
    <mergeCell ref="Z114:AD114"/>
    <mergeCell ref="AH114:AK114"/>
    <mergeCell ref="AL114:AN114"/>
    <mergeCell ref="C95:G95"/>
    <mergeCell ref="C96:G96"/>
    <mergeCell ref="C97:G97"/>
    <mergeCell ref="C98:G98"/>
    <mergeCell ref="C99:G99"/>
    <mergeCell ref="C100:G100"/>
    <mergeCell ref="C101:G101"/>
    <mergeCell ref="C102:G102"/>
    <mergeCell ref="C103:G103"/>
    <mergeCell ref="C104:G104"/>
    <mergeCell ref="C105:G105"/>
    <mergeCell ref="C80:G80"/>
    <mergeCell ref="AT69:CE69"/>
    <mergeCell ref="AV70:CE70"/>
    <mergeCell ref="AT71:CE71"/>
    <mergeCell ref="B116:L118"/>
    <mergeCell ref="N116:W118"/>
    <mergeCell ref="Z116:AG118"/>
    <mergeCell ref="AK116:AR118"/>
    <mergeCell ref="H111:AQ111"/>
    <mergeCell ref="H112:AQ112"/>
    <mergeCell ref="C74:G74"/>
    <mergeCell ref="H74:AQ74"/>
    <mergeCell ref="C75:G75"/>
    <mergeCell ref="C76:G76"/>
    <mergeCell ref="C77:G77"/>
    <mergeCell ref="C78:G78"/>
    <mergeCell ref="C79:G79"/>
    <mergeCell ref="C87:G87"/>
    <mergeCell ref="C88:G88"/>
    <mergeCell ref="C89:G89"/>
    <mergeCell ref="C90:G90"/>
    <mergeCell ref="C91:G91"/>
    <mergeCell ref="C92:G92"/>
    <mergeCell ref="C93:G93"/>
    <mergeCell ref="C94:G94"/>
    <mergeCell ref="N1:W3"/>
    <mergeCell ref="AE17:AG17"/>
    <mergeCell ref="AH17:AO17"/>
    <mergeCell ref="C18:AQ18"/>
    <mergeCell ref="C19:AQ19"/>
    <mergeCell ref="B55:L57"/>
    <mergeCell ref="AK59:AR60"/>
    <mergeCell ref="Z59:Z60"/>
    <mergeCell ref="V59:V60"/>
    <mergeCell ref="N59:N60"/>
    <mergeCell ref="AK55:AR57"/>
    <mergeCell ref="Z55:AG57"/>
    <mergeCell ref="N55:W57"/>
    <mergeCell ref="T59:T60"/>
    <mergeCell ref="W59:W60"/>
    <mergeCell ref="AE59:AE60"/>
    <mergeCell ref="O59:O60"/>
    <mergeCell ref="B46:M46"/>
    <mergeCell ref="N46:AR46"/>
    <mergeCell ref="B47:M47"/>
    <mergeCell ref="N47:AR47"/>
    <mergeCell ref="B38:M38"/>
    <mergeCell ref="N38:AR38"/>
    <mergeCell ref="B39:M39"/>
    <mergeCell ref="Z5:Z6"/>
    <mergeCell ref="AA5:AA6"/>
    <mergeCell ref="B6:L6"/>
    <mergeCell ref="AG5:AG6"/>
    <mergeCell ref="Q5:Q6"/>
    <mergeCell ref="N5:N6"/>
    <mergeCell ref="O5:O6"/>
    <mergeCell ref="P5:P6"/>
    <mergeCell ref="AF5:AF6"/>
    <mergeCell ref="AB5:AB6"/>
    <mergeCell ref="AC5:AC6"/>
    <mergeCell ref="AD5:AD6"/>
    <mergeCell ref="AE5:AE6"/>
    <mergeCell ref="C11:G11"/>
    <mergeCell ref="I11:AS11"/>
    <mergeCell ref="AD59:AD60"/>
    <mergeCell ref="Q59:Q60"/>
    <mergeCell ref="R59:R60"/>
    <mergeCell ref="AG59:AG60"/>
    <mergeCell ref="AF59:AF60"/>
    <mergeCell ref="AK1:AR3"/>
    <mergeCell ref="B9:AR9"/>
    <mergeCell ref="AK5:AR6"/>
    <mergeCell ref="W5:W6"/>
    <mergeCell ref="B8:O8"/>
    <mergeCell ref="AB10:AE10"/>
    <mergeCell ref="AE13:AG13"/>
    <mergeCell ref="B21:AS21"/>
    <mergeCell ref="C20:AQ20"/>
    <mergeCell ref="AH13:AO13"/>
    <mergeCell ref="Z1:AG3"/>
    <mergeCell ref="B1:L3"/>
    <mergeCell ref="S5:S6"/>
    <mergeCell ref="T5:T6"/>
    <mergeCell ref="U5:U6"/>
    <mergeCell ref="V5:V6"/>
    <mergeCell ref="R5:R6"/>
    <mergeCell ref="T132:AQ132"/>
    <mergeCell ref="AB120:AB121"/>
    <mergeCell ref="AC120:AC121"/>
    <mergeCell ref="AD120:AD121"/>
    <mergeCell ref="AE120:AE121"/>
    <mergeCell ref="N120:N121"/>
    <mergeCell ref="O120:O121"/>
    <mergeCell ref="P120:P121"/>
    <mergeCell ref="Q120:Q121"/>
    <mergeCell ref="R120:R121"/>
    <mergeCell ref="S120:S121"/>
    <mergeCell ref="AF120:AF121"/>
    <mergeCell ref="AG120:AG121"/>
    <mergeCell ref="T120:T121"/>
    <mergeCell ref="U120:U121"/>
    <mergeCell ref="V120:V121"/>
    <mergeCell ref="W120:W121"/>
    <mergeCell ref="Z120:Z121"/>
    <mergeCell ref="AB125:AE125"/>
    <mergeCell ref="B123:O123"/>
    <mergeCell ref="B124:AR124"/>
    <mergeCell ref="AA120:AA121"/>
    <mergeCell ref="AK120:AR121"/>
    <mergeCell ref="C134:G134"/>
    <mergeCell ref="H134:AQ134"/>
    <mergeCell ref="C135:G135"/>
    <mergeCell ref="C136:G136"/>
    <mergeCell ref="C137:G137"/>
    <mergeCell ref="C138:G138"/>
    <mergeCell ref="H135:AQ135"/>
    <mergeCell ref="H136:AQ136"/>
    <mergeCell ref="H137:AQ137"/>
    <mergeCell ref="H138:AQ138"/>
    <mergeCell ref="C139:G139"/>
    <mergeCell ref="C140:G140"/>
    <mergeCell ref="C141:G141"/>
    <mergeCell ref="C142:G142"/>
    <mergeCell ref="C143:G143"/>
    <mergeCell ref="C144:G144"/>
    <mergeCell ref="C145:G145"/>
    <mergeCell ref="H139:AQ139"/>
    <mergeCell ref="H140:AQ140"/>
    <mergeCell ref="H141:AQ141"/>
    <mergeCell ref="H158:AQ158"/>
    <mergeCell ref="H159:AQ159"/>
    <mergeCell ref="H160:AQ160"/>
    <mergeCell ref="H161:AQ161"/>
    <mergeCell ref="H162:AQ162"/>
    <mergeCell ref="C148:G148"/>
    <mergeCell ref="C149:G149"/>
    <mergeCell ref="C150:G150"/>
    <mergeCell ref="C151:G151"/>
    <mergeCell ref="H151:AQ151"/>
    <mergeCell ref="H150:AQ150"/>
    <mergeCell ref="H167:AQ167"/>
    <mergeCell ref="H168:AQ168"/>
    <mergeCell ref="H169:AQ169"/>
    <mergeCell ref="C146:G146"/>
    <mergeCell ref="C147:G147"/>
    <mergeCell ref="AV163:CE163"/>
    <mergeCell ref="C159:G159"/>
    <mergeCell ref="C160:G160"/>
    <mergeCell ref="C161:G161"/>
    <mergeCell ref="C152:G152"/>
    <mergeCell ref="C153:G153"/>
    <mergeCell ref="C154:G154"/>
    <mergeCell ref="C155:G155"/>
    <mergeCell ref="C156:G156"/>
    <mergeCell ref="C157:G157"/>
    <mergeCell ref="C158:G158"/>
    <mergeCell ref="H152:AQ152"/>
    <mergeCell ref="H153:AQ153"/>
    <mergeCell ref="H154:AQ154"/>
    <mergeCell ref="C162:G162"/>
    <mergeCell ref="C163:G163"/>
    <mergeCell ref="H155:AQ155"/>
    <mergeCell ref="H156:AQ156"/>
    <mergeCell ref="H157:AQ157"/>
    <mergeCell ref="B29:M29"/>
    <mergeCell ref="N29:AR29"/>
    <mergeCell ref="B36:M36"/>
    <mergeCell ref="N36:AR36"/>
    <mergeCell ref="N30:AR30"/>
    <mergeCell ref="B43:M43"/>
    <mergeCell ref="C174:AQ174"/>
    <mergeCell ref="C170:G170"/>
    <mergeCell ref="C171:G171"/>
    <mergeCell ref="C172:G172"/>
    <mergeCell ref="C173:G173"/>
    <mergeCell ref="H170:AQ170"/>
    <mergeCell ref="H171:AQ171"/>
    <mergeCell ref="H172:AQ172"/>
    <mergeCell ref="H173:AQ173"/>
    <mergeCell ref="C164:G164"/>
    <mergeCell ref="C165:G165"/>
    <mergeCell ref="C166:G166"/>
    <mergeCell ref="C167:G167"/>
    <mergeCell ref="C168:G168"/>
    <mergeCell ref="C169:G169"/>
    <mergeCell ref="H164:AQ164"/>
    <mergeCell ref="H165:AQ165"/>
    <mergeCell ref="H166:AQ166"/>
    <mergeCell ref="AA59:AA60"/>
    <mergeCell ref="B49:M49"/>
    <mergeCell ref="N49:AR49"/>
    <mergeCell ref="B50:M50"/>
    <mergeCell ref="N50:AR50"/>
    <mergeCell ref="B37:M37"/>
    <mergeCell ref="N37:AR37"/>
    <mergeCell ref="B23:M23"/>
    <mergeCell ref="N23:AR23"/>
    <mergeCell ref="B24:M24"/>
    <mergeCell ref="N24:AR24"/>
    <mergeCell ref="B25:M25"/>
    <mergeCell ref="N25:AR25"/>
    <mergeCell ref="B26:M26"/>
    <mergeCell ref="B35:M35"/>
    <mergeCell ref="N35:AR35"/>
    <mergeCell ref="B30:M30"/>
    <mergeCell ref="N26:AR26"/>
    <mergeCell ref="B27:M27"/>
    <mergeCell ref="N27:AR27"/>
    <mergeCell ref="B33:M33"/>
    <mergeCell ref="N33:AR33"/>
    <mergeCell ref="B28:M28"/>
    <mergeCell ref="N28:AR28"/>
    <mergeCell ref="C81:G81"/>
    <mergeCell ref="C82:G82"/>
    <mergeCell ref="C83:G83"/>
    <mergeCell ref="B40:M40"/>
    <mergeCell ref="N40:AR40"/>
    <mergeCell ref="B41:M41"/>
    <mergeCell ref="N41:AR41"/>
    <mergeCell ref="B42:M42"/>
    <mergeCell ref="N42:AR42"/>
    <mergeCell ref="AB59:AB60"/>
    <mergeCell ref="N43:AR43"/>
    <mergeCell ref="B44:M44"/>
    <mergeCell ref="N44:AR44"/>
    <mergeCell ref="B45:M45"/>
    <mergeCell ref="N45:AR45"/>
    <mergeCell ref="B51:M51"/>
    <mergeCell ref="N51:AR51"/>
    <mergeCell ref="B52:M52"/>
    <mergeCell ref="N52:AR52"/>
    <mergeCell ref="B48:M48"/>
    <mergeCell ref="N48:AR48"/>
    <mergeCell ref="B63:AR63"/>
    <mergeCell ref="U59:U60"/>
    <mergeCell ref="B60:L60"/>
    <mergeCell ref="B31:M31"/>
    <mergeCell ref="N31:AR31"/>
    <mergeCell ref="B32:M32"/>
    <mergeCell ref="N32:AR32"/>
    <mergeCell ref="B34:M34"/>
    <mergeCell ref="AF10:AR10"/>
    <mergeCell ref="AT132:CE132"/>
    <mergeCell ref="T127:AQ127"/>
    <mergeCell ref="T128:AQ128"/>
    <mergeCell ref="T129:AQ129"/>
    <mergeCell ref="T130:AQ130"/>
    <mergeCell ref="AT130:CE130"/>
    <mergeCell ref="T131:AQ131"/>
    <mergeCell ref="AV131:CE131"/>
    <mergeCell ref="AB64:AE64"/>
    <mergeCell ref="N39:AR39"/>
    <mergeCell ref="C16:AQ16"/>
    <mergeCell ref="C14:AQ14"/>
    <mergeCell ref="C15:AQ15"/>
    <mergeCell ref="N34:AR34"/>
    <mergeCell ref="B62:O62"/>
    <mergeCell ref="AC59:AC60"/>
    <mergeCell ref="S59:S60"/>
    <mergeCell ref="P59:P60"/>
    <mergeCell ref="C109:G109"/>
    <mergeCell ref="C110:G110"/>
    <mergeCell ref="C111:G111"/>
    <mergeCell ref="C112:G112"/>
    <mergeCell ref="H75:AQ75"/>
    <mergeCell ref="H76:AQ76"/>
    <mergeCell ref="H77:AQ77"/>
    <mergeCell ref="H78:AQ78"/>
    <mergeCell ref="H79:AQ79"/>
    <mergeCell ref="H80:AQ80"/>
    <mergeCell ref="H81:AQ81"/>
    <mergeCell ref="H82:AQ82"/>
    <mergeCell ref="H83:AQ83"/>
    <mergeCell ref="H84:AQ84"/>
    <mergeCell ref="H85:AQ85"/>
    <mergeCell ref="H86:AQ86"/>
    <mergeCell ref="H87:AQ87"/>
    <mergeCell ref="H88:AQ88"/>
    <mergeCell ref="H89:AQ89"/>
    <mergeCell ref="H90:AQ90"/>
    <mergeCell ref="H91:AQ91"/>
    <mergeCell ref="C84:G84"/>
    <mergeCell ref="C85:G85"/>
    <mergeCell ref="C86:G86"/>
    <mergeCell ref="H95:AQ95"/>
    <mergeCell ref="H96:AQ96"/>
    <mergeCell ref="H97:AQ97"/>
    <mergeCell ref="H98:AQ98"/>
    <mergeCell ref="H99:AQ99"/>
    <mergeCell ref="H100:AQ100"/>
    <mergeCell ref="C106:G106"/>
    <mergeCell ref="C107:G107"/>
    <mergeCell ref="C108:G108"/>
    <mergeCell ref="H163:AQ163"/>
    <mergeCell ref="C73:G73"/>
    <mergeCell ref="H73:AQ73"/>
    <mergeCell ref="H110:AQ110"/>
    <mergeCell ref="H142:AQ142"/>
    <mergeCell ref="H143:AQ143"/>
    <mergeCell ref="H144:AQ144"/>
    <mergeCell ref="H145:AQ145"/>
    <mergeCell ref="H146:AQ146"/>
    <mergeCell ref="H147:AQ147"/>
    <mergeCell ref="H148:AQ148"/>
    <mergeCell ref="H149:AQ149"/>
    <mergeCell ref="H101:AQ101"/>
    <mergeCell ref="H102:AQ102"/>
    <mergeCell ref="H103:AQ103"/>
    <mergeCell ref="H104:AQ104"/>
    <mergeCell ref="H105:AQ105"/>
    <mergeCell ref="H106:AQ106"/>
    <mergeCell ref="H107:AQ107"/>
    <mergeCell ref="H108:AQ108"/>
    <mergeCell ref="H109:AQ109"/>
    <mergeCell ref="H92:AQ92"/>
    <mergeCell ref="H93:AQ93"/>
    <mergeCell ref="H94:AQ94"/>
  </mergeCells>
  <phoneticPr fontId="1"/>
  <conditionalFormatting sqref="AF114">
    <cfRule type="expression" dxfId="280" priority="126">
      <formula>$H$134&lt;&gt;""</formula>
    </cfRule>
  </conditionalFormatting>
  <conditionalFormatting sqref="AH114:AK114">
    <cfRule type="expression" dxfId="279" priority="125">
      <formula>$H$134&lt;&gt;""</formula>
    </cfRule>
  </conditionalFormatting>
  <conditionalFormatting sqref="AV10">
    <cfRule type="cellIs" dxfId="278" priority="120" operator="between">
      <formula>43586</formula>
      <formula>43830</formula>
    </cfRule>
  </conditionalFormatting>
  <conditionalFormatting sqref="AV10">
    <cfRule type="cellIs" dxfId="277" priority="119" operator="between">
      <formula>43831</formula>
      <formula>44196</formula>
    </cfRule>
  </conditionalFormatting>
  <conditionalFormatting sqref="AV10">
    <cfRule type="cellIs" dxfId="276" priority="118" operator="between">
      <formula>44197</formula>
      <formula>44561</formula>
    </cfRule>
  </conditionalFormatting>
  <conditionalFormatting sqref="AV10">
    <cfRule type="cellIs" dxfId="275" priority="117" operator="between">
      <formula>44562</formula>
      <formula>44916</formula>
    </cfRule>
  </conditionalFormatting>
  <conditionalFormatting sqref="AV10">
    <cfRule type="cellIs" dxfId="274" priority="116" operator="between">
      <formula>44927</formula>
      <formula>45291</formula>
    </cfRule>
  </conditionalFormatting>
  <conditionalFormatting sqref="AV10">
    <cfRule type="cellIs" dxfId="273" priority="115" operator="between">
      <formula>45292</formula>
      <formula>45657</formula>
    </cfRule>
  </conditionalFormatting>
  <conditionalFormatting sqref="AV10">
    <cfRule type="cellIs" dxfId="272" priority="114" operator="between">
      <formula>45658</formula>
      <formula>46022</formula>
    </cfRule>
  </conditionalFormatting>
  <conditionalFormatting sqref="AV10">
    <cfRule type="cellIs" dxfId="271" priority="113" operator="between">
      <formula>46023</formula>
      <formula>46387</formula>
    </cfRule>
  </conditionalFormatting>
  <conditionalFormatting sqref="AV10">
    <cfRule type="cellIs" dxfId="270" priority="112" operator="between">
      <formula>46388</formula>
      <formula>46752</formula>
    </cfRule>
  </conditionalFormatting>
  <conditionalFormatting sqref="AV10">
    <cfRule type="cellIs" dxfId="269" priority="111" operator="between">
      <formula>46753</formula>
      <formula>47118</formula>
    </cfRule>
  </conditionalFormatting>
  <conditionalFormatting sqref="AF10 AS10">
    <cfRule type="cellIs" dxfId="268" priority="110" operator="between">
      <formula>43586</formula>
      <formula>43830</formula>
    </cfRule>
  </conditionalFormatting>
  <conditionalFormatting sqref="AF10 AS10">
    <cfRule type="cellIs" dxfId="267" priority="109" operator="between">
      <formula>43831</formula>
      <formula>44196</formula>
    </cfRule>
  </conditionalFormatting>
  <conditionalFormatting sqref="AF10 AS10">
    <cfRule type="cellIs" dxfId="266" priority="108" operator="between">
      <formula>44197</formula>
      <formula>44561</formula>
    </cfRule>
  </conditionalFormatting>
  <conditionalFormatting sqref="AF10 AS10">
    <cfRule type="cellIs" dxfId="265" priority="107" operator="between">
      <formula>44562</formula>
      <formula>44916</formula>
    </cfRule>
  </conditionalFormatting>
  <conditionalFormatting sqref="AF10 AS10">
    <cfRule type="cellIs" dxfId="264" priority="106" operator="between">
      <formula>44927</formula>
      <formula>45291</formula>
    </cfRule>
  </conditionalFormatting>
  <conditionalFormatting sqref="AF10 AS10">
    <cfRule type="cellIs" dxfId="263" priority="105" operator="between">
      <formula>45292</formula>
      <formula>45657</formula>
    </cfRule>
  </conditionalFormatting>
  <conditionalFormatting sqref="AF10 AS10">
    <cfRule type="cellIs" dxfId="262" priority="104" operator="between">
      <formula>45658</formula>
      <formula>46022</formula>
    </cfRule>
  </conditionalFormatting>
  <conditionalFormatting sqref="AF10 AS10">
    <cfRule type="cellIs" dxfId="261" priority="103" operator="between">
      <formula>46023</formula>
      <formula>46387</formula>
    </cfRule>
  </conditionalFormatting>
  <conditionalFormatting sqref="AF10 AS10">
    <cfRule type="cellIs" dxfId="260" priority="102" operator="between">
      <formula>46388</formula>
      <formula>46752</formula>
    </cfRule>
  </conditionalFormatting>
  <conditionalFormatting sqref="AF10 AS10">
    <cfRule type="cellIs" dxfId="259" priority="101" operator="between">
      <formula>46753</formula>
      <formula>47118</formula>
    </cfRule>
  </conditionalFormatting>
  <conditionalFormatting sqref="AF64 AS64">
    <cfRule type="cellIs" dxfId="258" priority="100" operator="between">
      <formula>43586</formula>
      <formula>43830</formula>
    </cfRule>
  </conditionalFormatting>
  <conditionalFormatting sqref="AF64 AS64">
    <cfRule type="cellIs" dxfId="257" priority="99" operator="between">
      <formula>43831</formula>
      <formula>44196</formula>
    </cfRule>
  </conditionalFormatting>
  <conditionalFormatting sqref="AF64 AS64">
    <cfRule type="cellIs" dxfId="256" priority="98" operator="between">
      <formula>44197</formula>
      <formula>44561</formula>
    </cfRule>
  </conditionalFormatting>
  <conditionalFormatting sqref="AF64 AS64">
    <cfRule type="cellIs" dxfId="255" priority="97" operator="between">
      <formula>44562</formula>
      <formula>44916</formula>
    </cfRule>
  </conditionalFormatting>
  <conditionalFormatting sqref="AF64 AS64">
    <cfRule type="cellIs" dxfId="254" priority="96" operator="between">
      <formula>44927</formula>
      <formula>45291</formula>
    </cfRule>
  </conditionalFormatting>
  <conditionalFormatting sqref="AF64 AS64">
    <cfRule type="cellIs" dxfId="253" priority="95" operator="between">
      <formula>45292</formula>
      <formula>45657</formula>
    </cfRule>
  </conditionalFormatting>
  <conditionalFormatting sqref="AF64 AS64">
    <cfRule type="cellIs" dxfId="252" priority="94" operator="between">
      <formula>45658</formula>
      <formula>46022</formula>
    </cfRule>
  </conditionalFormatting>
  <conditionalFormatting sqref="AF64 AS64">
    <cfRule type="cellIs" dxfId="251" priority="93" operator="between">
      <formula>46023</formula>
      <formula>46387</formula>
    </cfRule>
  </conditionalFormatting>
  <conditionalFormatting sqref="AF64 AS64">
    <cfRule type="cellIs" dxfId="250" priority="92" operator="between">
      <formula>46388</formula>
      <formula>46752</formula>
    </cfRule>
  </conditionalFormatting>
  <conditionalFormatting sqref="AF64 AS64">
    <cfRule type="cellIs" dxfId="249" priority="91" operator="between">
      <formula>46753</formula>
      <formula>47118</formula>
    </cfRule>
  </conditionalFormatting>
  <conditionalFormatting sqref="AF125 AS125">
    <cfRule type="cellIs" dxfId="248" priority="90" operator="between">
      <formula>43586</formula>
      <formula>43830</formula>
    </cfRule>
  </conditionalFormatting>
  <conditionalFormatting sqref="AF125 AS125">
    <cfRule type="cellIs" dxfId="247" priority="89" operator="between">
      <formula>43831</formula>
      <formula>44196</formula>
    </cfRule>
  </conditionalFormatting>
  <conditionalFormatting sqref="AF125 AS125">
    <cfRule type="cellIs" dxfId="246" priority="88" operator="between">
      <formula>44197</formula>
      <formula>44561</formula>
    </cfRule>
  </conditionalFormatting>
  <conditionalFormatting sqref="AF125 AS125">
    <cfRule type="cellIs" dxfId="245" priority="87" operator="between">
      <formula>44562</formula>
      <formula>44916</formula>
    </cfRule>
  </conditionalFormatting>
  <conditionalFormatting sqref="AF125 AS125">
    <cfRule type="cellIs" dxfId="244" priority="86" operator="between">
      <formula>44927</formula>
      <formula>45291</formula>
    </cfRule>
  </conditionalFormatting>
  <conditionalFormatting sqref="AF125 AS125">
    <cfRule type="cellIs" dxfId="243" priority="85" operator="between">
      <formula>45292</formula>
      <formula>45657</formula>
    </cfRule>
  </conditionalFormatting>
  <conditionalFormatting sqref="AF125 AS125">
    <cfRule type="cellIs" dxfId="242" priority="84" operator="between">
      <formula>45658</formula>
      <formula>46022</formula>
    </cfRule>
  </conditionalFormatting>
  <conditionalFormatting sqref="AF125 AS125">
    <cfRule type="cellIs" dxfId="241" priority="83" operator="between">
      <formula>46023</formula>
      <formula>46387</formula>
    </cfRule>
  </conditionalFormatting>
  <conditionalFormatting sqref="AF125 AS125">
    <cfRule type="cellIs" dxfId="240" priority="82" operator="between">
      <formula>46388</formula>
      <formula>46752</formula>
    </cfRule>
  </conditionalFormatting>
  <conditionalFormatting sqref="AF125 AS125">
    <cfRule type="cellIs" dxfId="239" priority="81" operator="between">
      <formula>46753</formula>
      <formula>47118</formula>
    </cfRule>
  </conditionalFormatting>
  <conditionalFormatting sqref="C74:AQ74">
    <cfRule type="expression" dxfId="238" priority="78">
      <formula>$AT$74="見出し"</formula>
    </cfRule>
  </conditionalFormatting>
  <conditionalFormatting sqref="C75:AQ75">
    <cfRule type="expression" dxfId="237" priority="77">
      <formula>$AT$75="見出し"</formula>
    </cfRule>
  </conditionalFormatting>
  <conditionalFormatting sqref="C76:AQ76">
    <cfRule type="expression" dxfId="236" priority="76">
      <formula>$AT$76="見出し"</formula>
    </cfRule>
  </conditionalFormatting>
  <conditionalFormatting sqref="C77:AQ77">
    <cfRule type="expression" dxfId="235" priority="75">
      <formula>$AT$77="見出し"</formula>
    </cfRule>
  </conditionalFormatting>
  <conditionalFormatting sqref="C78:AQ78">
    <cfRule type="expression" dxfId="234" priority="74">
      <formula>$AT$78="見出し"</formula>
    </cfRule>
  </conditionalFormatting>
  <conditionalFormatting sqref="C79:AQ79">
    <cfRule type="expression" dxfId="233" priority="73">
      <formula>$AT$79="見出し"</formula>
    </cfRule>
  </conditionalFormatting>
  <conditionalFormatting sqref="C80:AQ80">
    <cfRule type="expression" dxfId="232" priority="72">
      <formula>$AT$80="見出し"</formula>
    </cfRule>
  </conditionalFormatting>
  <conditionalFormatting sqref="C81:AQ81">
    <cfRule type="expression" dxfId="231" priority="71">
      <formula>$AT$81="見出し"</formula>
    </cfRule>
  </conditionalFormatting>
  <conditionalFormatting sqref="C82:AQ82">
    <cfRule type="expression" dxfId="230" priority="70">
      <formula>$AT$82="見出し"</formula>
    </cfRule>
  </conditionalFormatting>
  <conditionalFormatting sqref="C83:AQ83">
    <cfRule type="expression" dxfId="229" priority="69">
      <formula>$AT$83="見出し"</formula>
    </cfRule>
  </conditionalFormatting>
  <conditionalFormatting sqref="C84:AQ84">
    <cfRule type="expression" dxfId="228" priority="68">
      <formula>$AT$84="見出し"</formula>
    </cfRule>
  </conditionalFormatting>
  <conditionalFormatting sqref="C85:AQ85">
    <cfRule type="expression" dxfId="227" priority="67">
      <formula>$AT$85="見出し"</formula>
    </cfRule>
  </conditionalFormatting>
  <conditionalFormatting sqref="C86:AQ86">
    <cfRule type="expression" dxfId="226" priority="66">
      <formula>$AT$86="見出し"</formula>
    </cfRule>
  </conditionalFormatting>
  <conditionalFormatting sqref="C87:AQ87">
    <cfRule type="expression" dxfId="225" priority="65">
      <formula>$AT$87="見出し"</formula>
    </cfRule>
  </conditionalFormatting>
  <conditionalFormatting sqref="C88:AQ88">
    <cfRule type="expression" dxfId="224" priority="64">
      <formula>$AT$88="見出し"</formula>
    </cfRule>
  </conditionalFormatting>
  <conditionalFormatting sqref="C89:AQ89">
    <cfRule type="expression" dxfId="223" priority="63">
      <formula>$AT$89="見出し"</formula>
    </cfRule>
  </conditionalFormatting>
  <conditionalFormatting sqref="C90:AQ90">
    <cfRule type="expression" dxfId="222" priority="62">
      <formula>$AT$90="見出し"</formula>
    </cfRule>
  </conditionalFormatting>
  <conditionalFormatting sqref="C91:AQ91">
    <cfRule type="expression" dxfId="221" priority="61">
      <formula>$AT$91="見出し"</formula>
    </cfRule>
  </conditionalFormatting>
  <conditionalFormatting sqref="C92:AQ92">
    <cfRule type="expression" dxfId="220" priority="60">
      <formula>$AT$92="見出し"</formula>
    </cfRule>
  </conditionalFormatting>
  <conditionalFormatting sqref="C93:AQ93">
    <cfRule type="expression" dxfId="219" priority="59">
      <formula>$AT$93="見出し"</formula>
    </cfRule>
  </conditionalFormatting>
  <conditionalFormatting sqref="C94:AQ94">
    <cfRule type="expression" dxfId="218" priority="58">
      <formula>$AT$94="見出し"</formula>
    </cfRule>
  </conditionalFormatting>
  <conditionalFormatting sqref="C95:AQ95">
    <cfRule type="expression" dxfId="217" priority="57">
      <formula>$AT$95="見出し"</formula>
    </cfRule>
  </conditionalFormatting>
  <conditionalFormatting sqref="C96:AQ96">
    <cfRule type="expression" dxfId="216" priority="56">
      <formula>$AT$96="見出し"</formula>
    </cfRule>
  </conditionalFormatting>
  <conditionalFormatting sqref="C97:AQ97">
    <cfRule type="expression" dxfId="215" priority="55">
      <formula>$AT$97="見出し"</formula>
    </cfRule>
  </conditionalFormatting>
  <conditionalFormatting sqref="C98:AQ98">
    <cfRule type="expression" dxfId="214" priority="54">
      <formula>$AT$98="見出し"</formula>
    </cfRule>
  </conditionalFormatting>
  <conditionalFormatting sqref="C99:AQ99">
    <cfRule type="expression" dxfId="213" priority="53">
      <formula>$AT$99="見出し"</formula>
    </cfRule>
  </conditionalFormatting>
  <conditionalFormatting sqref="C100:AQ100">
    <cfRule type="expression" dxfId="212" priority="52">
      <formula>$AT$100="見出し"</formula>
    </cfRule>
  </conditionalFormatting>
  <conditionalFormatting sqref="C101:AQ101">
    <cfRule type="expression" dxfId="211" priority="51">
      <formula>$AT$101="見出し"</formula>
    </cfRule>
  </conditionalFormatting>
  <conditionalFormatting sqref="C102:AQ102">
    <cfRule type="expression" dxfId="210" priority="50">
      <formula>$AT$102="見出し"</formula>
    </cfRule>
  </conditionalFormatting>
  <conditionalFormatting sqref="C103:AQ103">
    <cfRule type="expression" dxfId="209" priority="49">
      <formula>$AT$103="見出し"</formula>
    </cfRule>
  </conditionalFormatting>
  <conditionalFormatting sqref="C104:AQ104">
    <cfRule type="expression" dxfId="208" priority="48">
      <formula>$AT$104="見出し"</formula>
    </cfRule>
  </conditionalFormatting>
  <conditionalFormatting sqref="C105:AQ105">
    <cfRule type="expression" dxfId="207" priority="47">
      <formula>$AT$105="見出し"</formula>
    </cfRule>
  </conditionalFormatting>
  <conditionalFormatting sqref="C106:AQ106">
    <cfRule type="expression" dxfId="206" priority="46">
      <formula>$AT$106="見出し"</formula>
    </cfRule>
  </conditionalFormatting>
  <conditionalFormatting sqref="C107:AQ107">
    <cfRule type="expression" dxfId="205" priority="45">
      <formula>$AT$107="見出し"</formula>
    </cfRule>
  </conditionalFormatting>
  <conditionalFormatting sqref="C108:AQ108">
    <cfRule type="expression" dxfId="204" priority="44">
      <formula>$AT$108="見出し"</formula>
    </cfRule>
  </conditionalFormatting>
  <conditionalFormatting sqref="C109:AQ109">
    <cfRule type="expression" dxfId="203" priority="43">
      <formula>$AT$109="見出し"</formula>
    </cfRule>
  </conditionalFormatting>
  <conditionalFormatting sqref="C110:AQ110">
    <cfRule type="expression" dxfId="202" priority="42">
      <formula>$AT$110="見出し"</formula>
    </cfRule>
  </conditionalFormatting>
  <conditionalFormatting sqref="C111:AQ111">
    <cfRule type="expression" dxfId="201" priority="41">
      <formula>$AT$111="見出し"</formula>
    </cfRule>
  </conditionalFormatting>
  <conditionalFormatting sqref="C112:AQ112">
    <cfRule type="expression" dxfId="200" priority="40">
      <formula>$AT$112="見出し"</formula>
    </cfRule>
  </conditionalFormatting>
  <conditionalFormatting sqref="C136:AQ136">
    <cfRule type="expression" dxfId="199" priority="39">
      <formula>$AT$136="見出し"</formula>
    </cfRule>
  </conditionalFormatting>
  <conditionalFormatting sqref="C137:AQ137">
    <cfRule type="expression" dxfId="198" priority="38">
      <formula>$AT$137="見出し"</formula>
    </cfRule>
  </conditionalFormatting>
  <conditionalFormatting sqref="C138:AQ138">
    <cfRule type="expression" dxfId="197" priority="37">
      <formula>$AT$138="見出し"</formula>
    </cfRule>
  </conditionalFormatting>
  <conditionalFormatting sqref="C139:AQ139">
    <cfRule type="expression" dxfId="196" priority="36">
      <formula>$AT$139="見出し"</formula>
    </cfRule>
  </conditionalFormatting>
  <conditionalFormatting sqref="C140:AQ140">
    <cfRule type="expression" dxfId="195" priority="35">
      <formula>$AT$140="見出し"</formula>
    </cfRule>
  </conditionalFormatting>
  <conditionalFormatting sqref="C141:AQ141">
    <cfRule type="expression" dxfId="194" priority="34">
      <formula>$AT$141="見出し"</formula>
    </cfRule>
  </conditionalFormatting>
  <conditionalFormatting sqref="C142:AQ142">
    <cfRule type="expression" dxfId="193" priority="33">
      <formula>$AT$142="見出し"</formula>
    </cfRule>
  </conditionalFormatting>
  <conditionalFormatting sqref="C143:AQ143">
    <cfRule type="expression" dxfId="192" priority="32">
      <formula>$AT$143="見出し"</formula>
    </cfRule>
  </conditionalFormatting>
  <conditionalFormatting sqref="C144:AQ144">
    <cfRule type="expression" dxfId="191" priority="31">
      <formula>$AT$144="見出し"</formula>
    </cfRule>
  </conditionalFormatting>
  <conditionalFormatting sqref="C145:AQ145">
    <cfRule type="expression" dxfId="190" priority="30">
      <formula>$AT$145="見出し"</formula>
    </cfRule>
  </conditionalFormatting>
  <conditionalFormatting sqref="C146:AQ146">
    <cfRule type="expression" dxfId="189" priority="29">
      <formula>$AT$146="見出し"</formula>
    </cfRule>
  </conditionalFormatting>
  <conditionalFormatting sqref="C147:AQ147">
    <cfRule type="expression" dxfId="188" priority="28">
      <formula>$AT$147="見出し"</formula>
    </cfRule>
  </conditionalFormatting>
  <conditionalFormatting sqref="C148:AQ148">
    <cfRule type="expression" dxfId="187" priority="27">
      <formula>$AT$148="見出し"</formula>
    </cfRule>
  </conditionalFormatting>
  <conditionalFormatting sqref="C149:AQ149">
    <cfRule type="expression" dxfId="186" priority="26">
      <formula>$AT$149="見出し"</formula>
    </cfRule>
  </conditionalFormatting>
  <conditionalFormatting sqref="C150:AQ150">
    <cfRule type="expression" dxfId="185" priority="25">
      <formula>$AT$150="見出し"</formula>
    </cfRule>
  </conditionalFormatting>
  <conditionalFormatting sqref="C151:AQ151">
    <cfRule type="expression" dxfId="184" priority="24">
      <formula>$AT$151="見出し"</formula>
    </cfRule>
  </conditionalFormatting>
  <conditionalFormatting sqref="C152:AQ152">
    <cfRule type="expression" dxfId="183" priority="23">
      <formula>$AT$152="見出し"</formula>
    </cfRule>
  </conditionalFormatting>
  <conditionalFormatting sqref="C153:AQ153">
    <cfRule type="expression" dxfId="182" priority="22">
      <formula>$AT$153="見出し"</formula>
    </cfRule>
  </conditionalFormatting>
  <conditionalFormatting sqref="C154:AQ154">
    <cfRule type="expression" dxfId="181" priority="21">
      <formula>$AT$154="見出し"</formula>
    </cfRule>
  </conditionalFormatting>
  <conditionalFormatting sqref="C155:AQ155">
    <cfRule type="expression" dxfId="180" priority="20">
      <formula>$AT$155="見出し"</formula>
    </cfRule>
  </conditionalFormatting>
  <conditionalFormatting sqref="C156:AQ156">
    <cfRule type="expression" dxfId="179" priority="19">
      <formula>$AT$156="見出し"</formula>
    </cfRule>
  </conditionalFormatting>
  <conditionalFormatting sqref="C157:AQ157">
    <cfRule type="expression" dxfId="178" priority="18">
      <formula>$AT$157="見出し"</formula>
    </cfRule>
  </conditionalFormatting>
  <conditionalFormatting sqref="C158:AQ158">
    <cfRule type="expression" dxfId="177" priority="17">
      <formula>$AT$158="見出し"</formula>
    </cfRule>
  </conditionalFormatting>
  <conditionalFormatting sqref="C159:AQ159">
    <cfRule type="expression" dxfId="176" priority="16">
      <formula>$AT$159="見出し"</formula>
    </cfRule>
  </conditionalFormatting>
  <conditionalFormatting sqref="C160:AQ160">
    <cfRule type="expression" dxfId="175" priority="15">
      <formula>$AT$160="見出し"</formula>
    </cfRule>
  </conditionalFormatting>
  <conditionalFormatting sqref="C161:AQ161">
    <cfRule type="expression" dxfId="174" priority="14">
      <formula>$AT$161="見出し"</formula>
    </cfRule>
  </conditionalFormatting>
  <conditionalFormatting sqref="C162:AQ162">
    <cfRule type="expression" dxfId="173" priority="13">
      <formula>$AT$162="見出し"</formula>
    </cfRule>
  </conditionalFormatting>
  <conditionalFormatting sqref="C163:AQ163">
    <cfRule type="expression" dxfId="172" priority="12">
      <formula>$AT$163="見出し"</formula>
    </cfRule>
  </conditionalFormatting>
  <conditionalFormatting sqref="C164:AQ164">
    <cfRule type="expression" dxfId="171" priority="11">
      <formula>$AT$164="見出し"</formula>
    </cfRule>
  </conditionalFormatting>
  <conditionalFormatting sqref="C165:AQ165">
    <cfRule type="expression" dxfId="170" priority="10">
      <formula>$AT$165="見出し"</formula>
    </cfRule>
  </conditionalFormatting>
  <conditionalFormatting sqref="C166:AQ166">
    <cfRule type="expression" dxfId="169" priority="9">
      <formula>$AT$166="見出し"</formula>
    </cfRule>
  </conditionalFormatting>
  <conditionalFormatting sqref="C167:AQ167">
    <cfRule type="expression" dxfId="168" priority="8">
      <formula>$AT$167="見出し"</formula>
    </cfRule>
  </conditionalFormatting>
  <conditionalFormatting sqref="C168:AQ168">
    <cfRule type="expression" dxfId="167" priority="7">
      <formula>$AT$168="見出し"</formula>
    </cfRule>
  </conditionalFormatting>
  <conditionalFormatting sqref="C169:AQ169">
    <cfRule type="expression" dxfId="166" priority="6">
      <formula>$AT$169="見出し"</formula>
    </cfRule>
  </conditionalFormatting>
  <conditionalFormatting sqref="C170:AQ170">
    <cfRule type="expression" dxfId="165" priority="5">
      <formula>$AT$170="見出し"</formula>
    </cfRule>
  </conditionalFormatting>
  <conditionalFormatting sqref="C171:AQ171">
    <cfRule type="expression" dxfId="164" priority="4">
      <formula>$AT$171="見出し"</formula>
    </cfRule>
  </conditionalFormatting>
  <conditionalFormatting sqref="C172:AQ172">
    <cfRule type="expression" dxfId="163" priority="3">
      <formula>$AT$172="見出し"</formula>
    </cfRule>
  </conditionalFormatting>
  <conditionalFormatting sqref="C135:AQ135">
    <cfRule type="expression" dxfId="162" priority="2">
      <formula>$AT$135="見出し"</formula>
    </cfRule>
  </conditionalFormatting>
  <conditionalFormatting sqref="C134:AQ134">
    <cfRule type="expression" dxfId="161" priority="1">
      <formula>$AT$134="見出し"</formula>
    </cfRule>
  </conditionalFormatting>
  <dataValidations count="4">
    <dataValidation type="list" errorStyle="warning" allowBlank="1" showInputMessage="1" showErrorMessage="1" sqref="F11:G11">
      <formula1>#REF!</formula1>
    </dataValidation>
    <dataValidation type="list" errorStyle="warning" allowBlank="1" showInputMessage="1" showErrorMessage="1" sqref="F53:G54 F115:G115">
      <formula1>#REF!</formula1>
    </dataValidation>
    <dataValidation imeMode="on" allowBlank="1" showInputMessage="1" showErrorMessage="1" sqref="I11:AS11 I53:AS54 I115:AS115 N23:N52"/>
    <dataValidation type="list" allowBlank="1" showInputMessage="1" showErrorMessage="1" sqref="AE114 AG114">
      <formula1>$AW$191</formula1>
    </dataValidation>
  </dataValidations>
  <printOptions horizontalCentered="1"/>
  <pageMargins left="0.31496062992125984" right="0.39370078740157483" top="0" bottom="0" header="0" footer="0.51181102362204722"/>
  <pageSetup paperSize="9" scale="99" orientation="portrait" r:id="rId1"/>
  <headerFooter alignWithMargins="0"/>
  <rowBreaks count="2" manualBreakCount="2">
    <brk id="53" min="1" max="44" man="1"/>
    <brk id="11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249977111117893"/>
  </sheetPr>
  <dimension ref="B1:FE943"/>
  <sheetViews>
    <sheetView showGridLines="0" tabSelected="1" zoomScale="145" zoomScaleNormal="145" workbookViewId="0">
      <selection activeCell="Y7" sqref="Y7:AG10"/>
    </sheetView>
  </sheetViews>
  <sheetFormatPr defaultRowHeight="13.5" x14ac:dyDescent="0.15"/>
  <cols>
    <col min="1" max="4" width="1.375" style="2" customWidth="1"/>
    <col min="5" max="5" width="1.375" style="124" customWidth="1"/>
    <col min="6" max="72" width="1.375" style="2" customWidth="1"/>
    <col min="73" max="74" width="3.5" style="113" hidden="1" customWidth="1"/>
    <col min="75" max="75" width="37.125" style="113" hidden="1" customWidth="1"/>
    <col min="76" max="76" width="14.375" style="113" hidden="1" customWidth="1"/>
    <col min="77" max="77" width="1.375" style="2" hidden="1" customWidth="1"/>
    <col min="78" max="78" width="3.25" style="2" hidden="1" customWidth="1"/>
    <col min="79" max="79" width="6.125" style="2" hidden="1" customWidth="1"/>
    <col min="80" max="80" width="3.25" style="2" hidden="1" customWidth="1"/>
    <col min="81" max="83" width="1.375" style="2" hidden="1" customWidth="1"/>
    <col min="84" max="84" width="4.5" style="2" hidden="1" customWidth="1"/>
    <col min="85" max="85" width="19.375" style="2" hidden="1" customWidth="1"/>
    <col min="86" max="86" width="8.375" style="2" hidden="1" customWidth="1"/>
    <col min="87" max="87" width="9" style="2" hidden="1" customWidth="1"/>
    <col min="88" max="88" width="5.875" style="2" hidden="1" customWidth="1"/>
    <col min="89" max="120" width="1.375" style="2" hidden="1" customWidth="1"/>
    <col min="121" max="121" width="1.25" style="2" hidden="1" customWidth="1"/>
    <col min="122" max="122" width="1.375" style="2" hidden="1" customWidth="1"/>
    <col min="123" max="191" width="1.375" style="2" customWidth="1"/>
    <col min="192" max="16384" width="9" style="2"/>
  </cols>
  <sheetData>
    <row r="1" spans="2:72" ht="5.25" customHeight="1" x14ac:dyDescent="0.15"/>
    <row r="2" spans="2:72" ht="5.25" customHeight="1" x14ac:dyDescent="0.15"/>
    <row r="3" spans="2:72" ht="5.25" customHeight="1" x14ac:dyDescent="0.15">
      <c r="G3" s="413" t="s">
        <v>0</v>
      </c>
      <c r="H3" s="413"/>
      <c r="I3" s="413"/>
      <c r="J3" s="413"/>
      <c r="K3" s="413"/>
      <c r="L3" s="413"/>
      <c r="M3" s="413"/>
      <c r="N3" s="413"/>
      <c r="O3" s="413"/>
      <c r="P3" s="413"/>
      <c r="Q3" s="413"/>
      <c r="R3" s="413"/>
      <c r="S3" s="413"/>
      <c r="T3" s="413"/>
      <c r="U3" s="413"/>
      <c r="V3" s="413"/>
      <c r="W3" s="413"/>
      <c r="X3" s="413"/>
      <c r="Y3" s="413" t="s">
        <v>1</v>
      </c>
      <c r="Z3" s="413"/>
      <c r="AA3" s="413"/>
      <c r="AB3" s="413"/>
      <c r="AC3" s="413"/>
      <c r="AD3" s="413"/>
      <c r="AE3" s="413"/>
      <c r="AF3" s="413"/>
      <c r="AG3" s="413"/>
    </row>
    <row r="4" spans="2:72" ht="5.25" customHeight="1" x14ac:dyDescent="0.15">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row>
    <row r="5" spans="2:72" ht="5.25" customHeight="1" x14ac:dyDescent="0.15">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row>
    <row r="6" spans="2:72" ht="5.25" customHeight="1" x14ac:dyDescent="0.15">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row>
    <row r="7" spans="2:72" ht="5.25" customHeight="1" x14ac:dyDescent="0.15">
      <c r="G7" s="425" t="s">
        <v>3</v>
      </c>
      <c r="H7" s="425"/>
      <c r="I7" s="425"/>
      <c r="J7" s="425"/>
      <c r="K7" s="425"/>
      <c r="L7" s="425"/>
      <c r="M7" s="425"/>
      <c r="N7" s="425"/>
      <c r="O7" s="425"/>
      <c r="P7" s="425"/>
      <c r="Q7" s="425"/>
      <c r="R7" s="425"/>
      <c r="S7" s="425"/>
      <c r="T7" s="425"/>
      <c r="U7" s="425"/>
      <c r="V7" s="425"/>
      <c r="W7" s="425"/>
      <c r="X7" s="425"/>
      <c r="Y7" s="414"/>
      <c r="Z7" s="414"/>
      <c r="AA7" s="414"/>
      <c r="AB7" s="414"/>
      <c r="AC7" s="414"/>
      <c r="AD7" s="414"/>
      <c r="AE7" s="414"/>
      <c r="AF7" s="414"/>
      <c r="AG7" s="414"/>
      <c r="AI7" s="240" t="s">
        <v>438</v>
      </c>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row>
    <row r="8" spans="2:72" ht="5.25" customHeight="1" x14ac:dyDescent="0.15">
      <c r="G8" s="425"/>
      <c r="H8" s="425"/>
      <c r="I8" s="425"/>
      <c r="J8" s="425"/>
      <c r="K8" s="425"/>
      <c r="L8" s="425"/>
      <c r="M8" s="425"/>
      <c r="N8" s="425"/>
      <c r="O8" s="425"/>
      <c r="P8" s="425"/>
      <c r="Q8" s="425"/>
      <c r="R8" s="425"/>
      <c r="S8" s="425"/>
      <c r="T8" s="425"/>
      <c r="U8" s="425"/>
      <c r="V8" s="425"/>
      <c r="W8" s="425"/>
      <c r="X8" s="425"/>
      <c r="Y8" s="414"/>
      <c r="Z8" s="414"/>
      <c r="AA8" s="414"/>
      <c r="AB8" s="414"/>
      <c r="AC8" s="414"/>
      <c r="AD8" s="414"/>
      <c r="AE8" s="414"/>
      <c r="AF8" s="414"/>
      <c r="AG8" s="414"/>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row>
    <row r="9" spans="2:72" ht="5.25" customHeight="1" x14ac:dyDescent="0.15">
      <c r="G9" s="425"/>
      <c r="H9" s="425"/>
      <c r="I9" s="425"/>
      <c r="J9" s="425"/>
      <c r="K9" s="425"/>
      <c r="L9" s="425"/>
      <c r="M9" s="425"/>
      <c r="N9" s="425"/>
      <c r="O9" s="425"/>
      <c r="P9" s="425"/>
      <c r="Q9" s="425"/>
      <c r="R9" s="425"/>
      <c r="S9" s="425"/>
      <c r="T9" s="425"/>
      <c r="U9" s="425"/>
      <c r="V9" s="425"/>
      <c r="W9" s="425"/>
      <c r="X9" s="425"/>
      <c r="Y9" s="414"/>
      <c r="Z9" s="414"/>
      <c r="AA9" s="414"/>
      <c r="AB9" s="414"/>
      <c r="AC9" s="414"/>
      <c r="AD9" s="414"/>
      <c r="AE9" s="414"/>
      <c r="AF9" s="414"/>
      <c r="AG9" s="414"/>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row>
    <row r="10" spans="2:72" ht="5.25" customHeight="1" x14ac:dyDescent="0.15">
      <c r="G10" s="425"/>
      <c r="H10" s="425"/>
      <c r="I10" s="425"/>
      <c r="J10" s="425"/>
      <c r="K10" s="425"/>
      <c r="L10" s="425"/>
      <c r="M10" s="425"/>
      <c r="N10" s="425"/>
      <c r="O10" s="425"/>
      <c r="P10" s="425"/>
      <c r="Q10" s="425"/>
      <c r="R10" s="425"/>
      <c r="S10" s="425"/>
      <c r="T10" s="425"/>
      <c r="U10" s="425"/>
      <c r="V10" s="425"/>
      <c r="W10" s="425"/>
      <c r="X10" s="425"/>
      <c r="Y10" s="414"/>
      <c r="Z10" s="414"/>
      <c r="AA10" s="414"/>
      <c r="AB10" s="414"/>
      <c r="AC10" s="414"/>
      <c r="AD10" s="414"/>
      <c r="AE10" s="414"/>
      <c r="AF10" s="414"/>
      <c r="AG10" s="414"/>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row>
    <row r="11" spans="2:72" ht="5.25" customHeight="1" x14ac:dyDescent="0.15">
      <c r="G11" s="425" t="s">
        <v>109</v>
      </c>
      <c r="H11" s="425"/>
      <c r="I11" s="425"/>
      <c r="J11" s="425"/>
      <c r="K11" s="425"/>
      <c r="L11" s="425"/>
      <c r="M11" s="425"/>
      <c r="N11" s="425"/>
      <c r="O11" s="425"/>
      <c r="P11" s="425"/>
      <c r="Q11" s="425"/>
      <c r="R11" s="425"/>
      <c r="S11" s="425"/>
      <c r="T11" s="425"/>
      <c r="U11" s="425"/>
      <c r="V11" s="425"/>
      <c r="W11" s="425"/>
      <c r="X11" s="425"/>
      <c r="Y11" s="414"/>
      <c r="Z11" s="414"/>
      <c r="AA11" s="414"/>
      <c r="AB11" s="414"/>
      <c r="AC11" s="414"/>
      <c r="AD11" s="414"/>
      <c r="AE11" s="414"/>
      <c r="AF11" s="414"/>
      <c r="AG11" s="414"/>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row>
    <row r="12" spans="2:72" ht="5.25" customHeight="1" x14ac:dyDescent="0.15">
      <c r="B12" s="1"/>
      <c r="C12" s="1"/>
      <c r="D12" s="1"/>
      <c r="E12" s="137"/>
      <c r="F12" s="1"/>
      <c r="G12" s="425"/>
      <c r="H12" s="425"/>
      <c r="I12" s="425"/>
      <c r="J12" s="425"/>
      <c r="K12" s="425"/>
      <c r="L12" s="425"/>
      <c r="M12" s="425"/>
      <c r="N12" s="425"/>
      <c r="O12" s="425"/>
      <c r="P12" s="425"/>
      <c r="Q12" s="425"/>
      <c r="R12" s="425"/>
      <c r="S12" s="425"/>
      <c r="T12" s="425"/>
      <c r="U12" s="425"/>
      <c r="V12" s="425"/>
      <c r="W12" s="425"/>
      <c r="X12" s="425"/>
      <c r="Y12" s="414"/>
      <c r="Z12" s="414"/>
      <c r="AA12" s="414"/>
      <c r="AB12" s="414"/>
      <c r="AC12" s="414"/>
      <c r="AD12" s="414"/>
      <c r="AE12" s="414"/>
      <c r="AF12" s="414"/>
      <c r="AG12" s="414"/>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row>
    <row r="13" spans="2:72" ht="5.25" customHeight="1" x14ac:dyDescent="0.15">
      <c r="G13" s="425"/>
      <c r="H13" s="425"/>
      <c r="I13" s="425"/>
      <c r="J13" s="425"/>
      <c r="K13" s="425"/>
      <c r="L13" s="425"/>
      <c r="M13" s="425"/>
      <c r="N13" s="425"/>
      <c r="O13" s="425"/>
      <c r="P13" s="425"/>
      <c r="Q13" s="425"/>
      <c r="R13" s="425"/>
      <c r="S13" s="425"/>
      <c r="T13" s="425"/>
      <c r="U13" s="425"/>
      <c r="V13" s="425"/>
      <c r="W13" s="425"/>
      <c r="X13" s="425"/>
      <c r="Y13" s="414"/>
      <c r="Z13" s="414"/>
      <c r="AA13" s="414"/>
      <c r="AB13" s="414"/>
      <c r="AC13" s="414"/>
      <c r="AD13" s="414"/>
      <c r="AE13" s="414"/>
      <c r="AF13" s="414"/>
      <c r="AG13" s="414"/>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row>
    <row r="14" spans="2:72" ht="5.25" customHeight="1" x14ac:dyDescent="0.15">
      <c r="G14" s="425"/>
      <c r="H14" s="425"/>
      <c r="I14" s="425"/>
      <c r="J14" s="425"/>
      <c r="K14" s="425"/>
      <c r="L14" s="425"/>
      <c r="M14" s="425"/>
      <c r="N14" s="425"/>
      <c r="O14" s="425"/>
      <c r="P14" s="425"/>
      <c r="Q14" s="425"/>
      <c r="R14" s="425"/>
      <c r="S14" s="425"/>
      <c r="T14" s="425"/>
      <c r="U14" s="425"/>
      <c r="V14" s="425"/>
      <c r="W14" s="425"/>
      <c r="X14" s="425"/>
      <c r="Y14" s="415"/>
      <c r="Z14" s="415"/>
      <c r="AA14" s="415"/>
      <c r="AB14" s="415"/>
      <c r="AC14" s="415"/>
      <c r="AD14" s="415"/>
      <c r="AE14" s="415"/>
      <c r="AF14" s="415"/>
      <c r="AG14" s="415"/>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row>
    <row r="15" spans="2:72" ht="5.25" customHeight="1" x14ac:dyDescent="0.15">
      <c r="G15" s="425" t="s">
        <v>110</v>
      </c>
      <c r="H15" s="425"/>
      <c r="I15" s="425"/>
      <c r="J15" s="425"/>
      <c r="K15" s="425"/>
      <c r="L15" s="425"/>
      <c r="M15" s="425"/>
      <c r="N15" s="425"/>
      <c r="O15" s="425"/>
      <c r="P15" s="425"/>
      <c r="Q15" s="425"/>
      <c r="R15" s="425"/>
      <c r="S15" s="425"/>
      <c r="T15" s="425"/>
      <c r="U15" s="425"/>
      <c r="V15" s="425"/>
      <c r="W15" s="425"/>
      <c r="X15" s="426"/>
      <c r="Y15" s="427"/>
      <c r="Z15" s="428"/>
      <c r="AA15" s="428"/>
      <c r="AB15" s="428"/>
      <c r="AC15" s="428"/>
      <c r="AD15" s="428"/>
      <c r="AE15" s="428"/>
      <c r="AF15" s="428"/>
      <c r="AG15" s="429"/>
      <c r="AI15" s="240" t="s">
        <v>439</v>
      </c>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row>
    <row r="16" spans="2:72" ht="5.25" customHeight="1" x14ac:dyDescent="0.15">
      <c r="G16" s="425"/>
      <c r="H16" s="425"/>
      <c r="I16" s="425"/>
      <c r="J16" s="425"/>
      <c r="K16" s="425"/>
      <c r="L16" s="425"/>
      <c r="M16" s="425"/>
      <c r="N16" s="425"/>
      <c r="O16" s="425"/>
      <c r="P16" s="425"/>
      <c r="Q16" s="425"/>
      <c r="R16" s="425"/>
      <c r="S16" s="425"/>
      <c r="T16" s="425"/>
      <c r="U16" s="425"/>
      <c r="V16" s="425"/>
      <c r="W16" s="425"/>
      <c r="X16" s="426"/>
      <c r="Y16" s="430"/>
      <c r="Z16" s="428"/>
      <c r="AA16" s="428"/>
      <c r="AB16" s="428"/>
      <c r="AC16" s="428"/>
      <c r="AD16" s="428"/>
      <c r="AE16" s="428"/>
      <c r="AF16" s="428"/>
      <c r="AG16" s="429"/>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row>
    <row r="17" spans="7:75" ht="5.25" customHeight="1" x14ac:dyDescent="0.15">
      <c r="G17" s="425"/>
      <c r="H17" s="425"/>
      <c r="I17" s="425"/>
      <c r="J17" s="425"/>
      <c r="K17" s="425"/>
      <c r="L17" s="425"/>
      <c r="M17" s="425"/>
      <c r="N17" s="425"/>
      <c r="O17" s="425"/>
      <c r="P17" s="425"/>
      <c r="Q17" s="425"/>
      <c r="R17" s="425"/>
      <c r="S17" s="425"/>
      <c r="T17" s="425"/>
      <c r="U17" s="425"/>
      <c r="V17" s="425"/>
      <c r="W17" s="425"/>
      <c r="X17" s="426"/>
      <c r="Y17" s="430"/>
      <c r="Z17" s="428"/>
      <c r="AA17" s="428"/>
      <c r="AB17" s="428"/>
      <c r="AC17" s="428"/>
      <c r="AD17" s="428"/>
      <c r="AE17" s="428"/>
      <c r="AF17" s="428"/>
      <c r="AG17" s="429"/>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row>
    <row r="18" spans="7:75" ht="5.25" customHeight="1" x14ac:dyDescent="0.15">
      <c r="G18" s="425"/>
      <c r="H18" s="425"/>
      <c r="I18" s="425"/>
      <c r="J18" s="425"/>
      <c r="K18" s="425"/>
      <c r="L18" s="425"/>
      <c r="M18" s="425"/>
      <c r="N18" s="425"/>
      <c r="O18" s="425"/>
      <c r="P18" s="425"/>
      <c r="Q18" s="425"/>
      <c r="R18" s="425"/>
      <c r="S18" s="425"/>
      <c r="T18" s="425"/>
      <c r="U18" s="425"/>
      <c r="V18" s="425"/>
      <c r="W18" s="425"/>
      <c r="X18" s="426"/>
      <c r="Y18" s="430"/>
      <c r="Z18" s="428"/>
      <c r="AA18" s="428"/>
      <c r="AB18" s="428"/>
      <c r="AC18" s="428"/>
      <c r="AD18" s="428"/>
      <c r="AE18" s="428"/>
      <c r="AF18" s="428"/>
      <c r="AG18" s="429"/>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row>
    <row r="19" spans="7:75" ht="5.25" customHeight="1" x14ac:dyDescent="0.15">
      <c r="G19" s="425" t="s">
        <v>111</v>
      </c>
      <c r="H19" s="425"/>
      <c r="I19" s="425"/>
      <c r="J19" s="425"/>
      <c r="K19" s="425"/>
      <c r="L19" s="425"/>
      <c r="M19" s="425"/>
      <c r="N19" s="425"/>
      <c r="O19" s="425"/>
      <c r="P19" s="425"/>
      <c r="Q19" s="425"/>
      <c r="R19" s="425"/>
      <c r="S19" s="425"/>
      <c r="T19" s="425"/>
      <c r="U19" s="425"/>
      <c r="V19" s="425"/>
      <c r="W19" s="425"/>
      <c r="X19" s="426"/>
      <c r="Y19" s="427"/>
      <c r="Z19" s="428"/>
      <c r="AA19" s="428"/>
      <c r="AB19" s="428"/>
      <c r="AC19" s="428"/>
      <c r="AD19" s="428"/>
      <c r="AE19" s="428"/>
      <c r="AF19" s="428"/>
      <c r="AG19" s="429"/>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row>
    <row r="20" spans="7:75" ht="5.25" customHeight="1" x14ac:dyDescent="0.15">
      <c r="G20" s="425"/>
      <c r="H20" s="425"/>
      <c r="I20" s="425"/>
      <c r="J20" s="425"/>
      <c r="K20" s="425"/>
      <c r="L20" s="425"/>
      <c r="M20" s="425"/>
      <c r="N20" s="425"/>
      <c r="O20" s="425"/>
      <c r="P20" s="425"/>
      <c r="Q20" s="425"/>
      <c r="R20" s="425"/>
      <c r="S20" s="425"/>
      <c r="T20" s="425"/>
      <c r="U20" s="425"/>
      <c r="V20" s="425"/>
      <c r="W20" s="425"/>
      <c r="X20" s="426"/>
      <c r="Y20" s="430"/>
      <c r="Z20" s="428"/>
      <c r="AA20" s="428"/>
      <c r="AB20" s="428"/>
      <c r="AC20" s="428"/>
      <c r="AD20" s="428"/>
      <c r="AE20" s="428"/>
      <c r="AF20" s="428"/>
      <c r="AG20" s="429"/>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row>
    <row r="21" spans="7:75" ht="5.25" customHeight="1" x14ac:dyDescent="0.15">
      <c r="G21" s="425"/>
      <c r="H21" s="425"/>
      <c r="I21" s="425"/>
      <c r="J21" s="425"/>
      <c r="K21" s="425"/>
      <c r="L21" s="425"/>
      <c r="M21" s="425"/>
      <c r="N21" s="425"/>
      <c r="O21" s="425"/>
      <c r="P21" s="425"/>
      <c r="Q21" s="425"/>
      <c r="R21" s="425"/>
      <c r="S21" s="425"/>
      <c r="T21" s="425"/>
      <c r="U21" s="425"/>
      <c r="V21" s="425"/>
      <c r="W21" s="425"/>
      <c r="X21" s="426"/>
      <c r="Y21" s="430"/>
      <c r="Z21" s="428"/>
      <c r="AA21" s="428"/>
      <c r="AB21" s="428"/>
      <c r="AC21" s="428"/>
      <c r="AD21" s="428"/>
      <c r="AE21" s="428"/>
      <c r="AF21" s="428"/>
      <c r="AG21" s="429"/>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row>
    <row r="22" spans="7:75" ht="5.25" customHeight="1" x14ac:dyDescent="0.15">
      <c r="G22" s="425"/>
      <c r="H22" s="425"/>
      <c r="I22" s="425"/>
      <c r="J22" s="425"/>
      <c r="K22" s="425"/>
      <c r="L22" s="425"/>
      <c r="M22" s="425"/>
      <c r="N22" s="425"/>
      <c r="O22" s="425"/>
      <c r="P22" s="425"/>
      <c r="Q22" s="425"/>
      <c r="R22" s="425"/>
      <c r="S22" s="425"/>
      <c r="T22" s="425"/>
      <c r="U22" s="425"/>
      <c r="V22" s="425"/>
      <c r="W22" s="425"/>
      <c r="X22" s="426"/>
      <c r="Y22" s="430"/>
      <c r="Z22" s="428"/>
      <c r="AA22" s="428"/>
      <c r="AB22" s="428"/>
      <c r="AC22" s="428"/>
      <c r="AD22" s="428"/>
      <c r="AE22" s="428"/>
      <c r="AF22" s="428"/>
      <c r="AG22" s="429"/>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row>
    <row r="23" spans="7:75" ht="5.25" customHeight="1" x14ac:dyDescent="0.15"/>
    <row r="24" spans="7:75" ht="5.25" customHeight="1" thickBot="1" x14ac:dyDescent="0.2"/>
    <row r="25" spans="7:75" ht="5.25" customHeight="1" x14ac:dyDescent="0.15">
      <c r="G25" s="416" t="s">
        <v>8</v>
      </c>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8"/>
    </row>
    <row r="26" spans="7:75" ht="5.25" customHeight="1" x14ac:dyDescent="0.15">
      <c r="G26" s="419"/>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420"/>
    </row>
    <row r="27" spans="7:75" ht="5.25" customHeight="1" thickBot="1" x14ac:dyDescent="0.2">
      <c r="G27" s="421"/>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3"/>
    </row>
    <row r="28" spans="7:75" ht="5.25" customHeight="1" x14ac:dyDescent="0.15"/>
    <row r="29" spans="7:75" ht="5.25" customHeight="1" x14ac:dyDescent="0.15">
      <c r="G29" s="424" t="s">
        <v>116</v>
      </c>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114" t="str">
        <f>IF(BV29="","",COUNTIFS($BV29:BV$63,"○"))&amp;BV29</f>
        <v/>
      </c>
      <c r="BV29" s="114" t="str">
        <f>IF(BW29&lt;&gt;"","○","")</f>
        <v/>
      </c>
      <c r="BW29" s="113" t="str">
        <f>IF(R29="","",R29)</f>
        <v/>
      </c>
    </row>
    <row r="30" spans="7:75" ht="5.25" customHeight="1" x14ac:dyDescent="0.15">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114"/>
      <c r="BV30" s="114"/>
    </row>
    <row r="31" spans="7:75" ht="5.25" customHeight="1" x14ac:dyDescent="0.15">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114"/>
      <c r="BV31" s="114"/>
    </row>
    <row r="32" spans="7:75" ht="5.25" customHeight="1" x14ac:dyDescent="0.15">
      <c r="G32" s="360">
        <v>1</v>
      </c>
      <c r="H32" s="361"/>
      <c r="I32" s="361"/>
      <c r="J32" s="361"/>
      <c r="K32" s="361"/>
      <c r="L32" s="361"/>
      <c r="M32" s="361"/>
      <c r="N32" s="361"/>
      <c r="O32" s="361"/>
      <c r="P32" s="361"/>
      <c r="Q32" s="362"/>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9"/>
      <c r="BU32" s="306" t="str">
        <f>IF(BV32="","",COUNTIFS($BV$32:BV34,"○"))&amp;BV32</f>
        <v/>
      </c>
      <c r="BV32" s="306" t="str">
        <f>IF(BW32&lt;&gt;"","○","")</f>
        <v/>
      </c>
      <c r="BW32" s="305" t="str">
        <f>IF(R32="","",DBCS(R32))</f>
        <v/>
      </c>
    </row>
    <row r="33" spans="7:75" ht="5.25" customHeight="1" x14ac:dyDescent="0.15">
      <c r="G33" s="363"/>
      <c r="H33" s="241"/>
      <c r="I33" s="241"/>
      <c r="J33" s="241"/>
      <c r="K33" s="241"/>
      <c r="L33" s="241"/>
      <c r="M33" s="241"/>
      <c r="N33" s="241"/>
      <c r="O33" s="241"/>
      <c r="P33" s="241"/>
      <c r="Q33" s="364"/>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2"/>
      <c r="BU33" s="306"/>
      <c r="BV33" s="306"/>
      <c r="BW33" s="305"/>
    </row>
    <row r="34" spans="7:75" ht="5.25" customHeight="1" x14ac:dyDescent="0.15">
      <c r="G34" s="365"/>
      <c r="H34" s="366"/>
      <c r="I34" s="366"/>
      <c r="J34" s="366"/>
      <c r="K34" s="366"/>
      <c r="L34" s="366"/>
      <c r="M34" s="366"/>
      <c r="N34" s="366"/>
      <c r="O34" s="366"/>
      <c r="P34" s="366"/>
      <c r="Q34" s="367"/>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384"/>
      <c r="BM34" s="384"/>
      <c r="BN34" s="384"/>
      <c r="BO34" s="384"/>
      <c r="BP34" s="384"/>
      <c r="BQ34" s="384"/>
      <c r="BR34" s="384"/>
      <c r="BS34" s="384"/>
      <c r="BT34" s="385"/>
      <c r="BU34" s="306"/>
      <c r="BV34" s="306"/>
      <c r="BW34" s="305"/>
    </row>
    <row r="35" spans="7:75" ht="5.25" customHeight="1" x14ac:dyDescent="0.15">
      <c r="G35" s="360">
        <v>2</v>
      </c>
      <c r="H35" s="361"/>
      <c r="I35" s="361"/>
      <c r="J35" s="361"/>
      <c r="K35" s="361"/>
      <c r="L35" s="361"/>
      <c r="M35" s="361"/>
      <c r="N35" s="361"/>
      <c r="O35" s="361"/>
      <c r="P35" s="361"/>
      <c r="Q35" s="362"/>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9"/>
      <c r="BU35" s="306" t="str">
        <f>IF(BV35="","",COUNTIFS($BV$32:BV37,"○"))&amp;BV35</f>
        <v/>
      </c>
      <c r="BV35" s="306" t="str">
        <f t="shared" ref="BV35" si="0">IF(BW35&lt;&gt;"","○","")</f>
        <v/>
      </c>
      <c r="BW35" s="305" t="str">
        <f>IF(R35="","",DBCS(R35))</f>
        <v/>
      </c>
    </row>
    <row r="36" spans="7:75" ht="5.25" customHeight="1" x14ac:dyDescent="0.15">
      <c r="G36" s="363"/>
      <c r="H36" s="241"/>
      <c r="I36" s="241"/>
      <c r="J36" s="241"/>
      <c r="K36" s="241"/>
      <c r="L36" s="241"/>
      <c r="M36" s="241"/>
      <c r="N36" s="241"/>
      <c r="O36" s="241"/>
      <c r="P36" s="241"/>
      <c r="Q36" s="364"/>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1"/>
      <c r="BR36" s="381"/>
      <c r="BS36" s="381"/>
      <c r="BT36" s="382"/>
      <c r="BU36" s="306"/>
      <c r="BV36" s="306"/>
      <c r="BW36" s="305"/>
    </row>
    <row r="37" spans="7:75" ht="5.25" customHeight="1" x14ac:dyDescent="0.15">
      <c r="G37" s="365"/>
      <c r="H37" s="366"/>
      <c r="I37" s="366"/>
      <c r="J37" s="366"/>
      <c r="K37" s="366"/>
      <c r="L37" s="366"/>
      <c r="M37" s="366"/>
      <c r="N37" s="366"/>
      <c r="O37" s="366"/>
      <c r="P37" s="366"/>
      <c r="Q37" s="367"/>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5"/>
      <c r="BU37" s="306"/>
      <c r="BV37" s="306"/>
      <c r="BW37" s="305"/>
    </row>
    <row r="38" spans="7:75" ht="5.25" customHeight="1" x14ac:dyDescent="0.15">
      <c r="G38" s="360">
        <v>3</v>
      </c>
      <c r="H38" s="361"/>
      <c r="I38" s="361"/>
      <c r="J38" s="361"/>
      <c r="K38" s="361"/>
      <c r="L38" s="361"/>
      <c r="M38" s="361"/>
      <c r="N38" s="361"/>
      <c r="O38" s="361"/>
      <c r="P38" s="361"/>
      <c r="Q38" s="362"/>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9"/>
      <c r="BU38" s="306" t="str">
        <f>IF(BV38="","",COUNTIFS($BV$32:BV40,"○"))&amp;BV38</f>
        <v/>
      </c>
      <c r="BV38" s="306" t="str">
        <f t="shared" ref="BV38" si="1">IF(BW38&lt;&gt;"","○","")</f>
        <v/>
      </c>
      <c r="BW38" s="305" t="str">
        <f>IF(R38="","",DBCS(R38))</f>
        <v/>
      </c>
    </row>
    <row r="39" spans="7:75" ht="5.25" customHeight="1" x14ac:dyDescent="0.15">
      <c r="G39" s="363"/>
      <c r="H39" s="241"/>
      <c r="I39" s="241"/>
      <c r="J39" s="241"/>
      <c r="K39" s="241"/>
      <c r="L39" s="241"/>
      <c r="M39" s="241"/>
      <c r="N39" s="241"/>
      <c r="O39" s="241"/>
      <c r="P39" s="241"/>
      <c r="Q39" s="364"/>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2"/>
      <c r="BU39" s="306"/>
      <c r="BV39" s="306"/>
      <c r="BW39" s="305"/>
    </row>
    <row r="40" spans="7:75" ht="5.25" customHeight="1" x14ac:dyDescent="0.15">
      <c r="G40" s="365"/>
      <c r="H40" s="366"/>
      <c r="I40" s="366"/>
      <c r="J40" s="366"/>
      <c r="K40" s="366"/>
      <c r="L40" s="366"/>
      <c r="M40" s="366"/>
      <c r="N40" s="366"/>
      <c r="O40" s="366"/>
      <c r="P40" s="366"/>
      <c r="Q40" s="367"/>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5"/>
      <c r="BU40" s="306"/>
      <c r="BV40" s="306"/>
      <c r="BW40" s="305"/>
    </row>
    <row r="41" spans="7:75" ht="5.25" customHeight="1" x14ac:dyDescent="0.15"/>
    <row r="42" spans="7:75" ht="5.25" customHeight="1" x14ac:dyDescent="0.15">
      <c r="G42" s="424" t="s">
        <v>118</v>
      </c>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114" t="str">
        <f>IF(BV42="","",COUNTIFS($BV42:BV$63,"○"))&amp;BV42</f>
        <v/>
      </c>
      <c r="BV42" s="114" t="str">
        <f>IF(BW42&lt;&gt;"","○","")</f>
        <v/>
      </c>
      <c r="BW42" s="113" t="str">
        <f>IF(R42="","",R42)</f>
        <v/>
      </c>
    </row>
    <row r="43" spans="7:75" ht="5.25" customHeight="1" x14ac:dyDescent="0.15">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114"/>
      <c r="BV43" s="114"/>
    </row>
    <row r="44" spans="7:75" ht="5.25" customHeight="1" x14ac:dyDescent="0.15">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114"/>
      <c r="BV44" s="114"/>
    </row>
    <row r="45" spans="7:75" ht="5.25" customHeight="1" x14ac:dyDescent="0.15">
      <c r="G45" s="360">
        <v>1</v>
      </c>
      <c r="H45" s="361"/>
      <c r="I45" s="361"/>
      <c r="J45" s="361"/>
      <c r="K45" s="361"/>
      <c r="L45" s="361"/>
      <c r="M45" s="361"/>
      <c r="N45" s="361"/>
      <c r="O45" s="361"/>
      <c r="P45" s="361"/>
      <c r="Q45" s="362"/>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9"/>
      <c r="BU45" s="306" t="str">
        <f>IF(BV45="","",COUNTIFS($BV$45:BV47,"○"))&amp;BV45</f>
        <v/>
      </c>
      <c r="BV45" s="306" t="str">
        <f>IF(BW45&lt;&gt;"","○","")</f>
        <v/>
      </c>
      <c r="BW45" s="305" t="str">
        <f>IF(R45="","",DBCS(R45))</f>
        <v/>
      </c>
    </row>
    <row r="46" spans="7:75" ht="5.25" customHeight="1" x14ac:dyDescent="0.15">
      <c r="G46" s="363"/>
      <c r="H46" s="241"/>
      <c r="I46" s="241"/>
      <c r="J46" s="241"/>
      <c r="K46" s="241"/>
      <c r="L46" s="241"/>
      <c r="M46" s="241"/>
      <c r="N46" s="241"/>
      <c r="O46" s="241"/>
      <c r="P46" s="241"/>
      <c r="Q46" s="364"/>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2"/>
      <c r="BU46" s="306"/>
      <c r="BV46" s="306"/>
      <c r="BW46" s="305"/>
    </row>
    <row r="47" spans="7:75" ht="5.25" customHeight="1" x14ac:dyDescent="0.15">
      <c r="G47" s="365"/>
      <c r="H47" s="366"/>
      <c r="I47" s="366"/>
      <c r="J47" s="366"/>
      <c r="K47" s="366"/>
      <c r="L47" s="366"/>
      <c r="M47" s="366"/>
      <c r="N47" s="366"/>
      <c r="O47" s="366"/>
      <c r="P47" s="366"/>
      <c r="Q47" s="367"/>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5"/>
      <c r="BU47" s="306"/>
      <c r="BV47" s="306"/>
      <c r="BW47" s="305"/>
    </row>
    <row r="48" spans="7:75" ht="5.25" customHeight="1" x14ac:dyDescent="0.15">
      <c r="G48" s="360">
        <v>2</v>
      </c>
      <c r="H48" s="361"/>
      <c r="I48" s="361"/>
      <c r="J48" s="361"/>
      <c r="K48" s="361"/>
      <c r="L48" s="361"/>
      <c r="M48" s="361"/>
      <c r="N48" s="361"/>
      <c r="O48" s="361"/>
      <c r="P48" s="361"/>
      <c r="Q48" s="362"/>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9"/>
      <c r="BU48" s="306" t="str">
        <f>IF(BV48="","",COUNTIFS($BV$45:BV50,"○"))&amp;BV48</f>
        <v/>
      </c>
      <c r="BV48" s="306" t="str">
        <f t="shared" ref="BV48" si="2">IF(BW48&lt;&gt;"","○","")</f>
        <v/>
      </c>
      <c r="BW48" s="305" t="str">
        <f>IF(R48="","",DBCS(R48))</f>
        <v/>
      </c>
    </row>
    <row r="49" spans="7:76" ht="5.25" customHeight="1" x14ac:dyDescent="0.15">
      <c r="G49" s="363"/>
      <c r="H49" s="241"/>
      <c r="I49" s="241"/>
      <c r="J49" s="241"/>
      <c r="K49" s="241"/>
      <c r="L49" s="241"/>
      <c r="M49" s="241"/>
      <c r="N49" s="241"/>
      <c r="O49" s="241"/>
      <c r="P49" s="241"/>
      <c r="Q49" s="364"/>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c r="BT49" s="382"/>
      <c r="BU49" s="306"/>
      <c r="BV49" s="306"/>
      <c r="BW49" s="305"/>
    </row>
    <row r="50" spans="7:76" ht="5.25" customHeight="1" x14ac:dyDescent="0.15">
      <c r="G50" s="365"/>
      <c r="H50" s="366"/>
      <c r="I50" s="366"/>
      <c r="J50" s="366"/>
      <c r="K50" s="366"/>
      <c r="L50" s="366"/>
      <c r="M50" s="366"/>
      <c r="N50" s="366"/>
      <c r="O50" s="366"/>
      <c r="P50" s="366"/>
      <c r="Q50" s="367"/>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5"/>
      <c r="BU50" s="306"/>
      <c r="BV50" s="306"/>
      <c r="BW50" s="305"/>
    </row>
    <row r="51" spans="7:76" ht="5.25" customHeight="1" x14ac:dyDescent="0.15">
      <c r="G51" s="360">
        <v>3</v>
      </c>
      <c r="H51" s="361"/>
      <c r="I51" s="361"/>
      <c r="J51" s="361"/>
      <c r="K51" s="361"/>
      <c r="L51" s="361"/>
      <c r="M51" s="361"/>
      <c r="N51" s="361"/>
      <c r="O51" s="361"/>
      <c r="P51" s="361"/>
      <c r="Q51" s="362"/>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9"/>
      <c r="BU51" s="306" t="str">
        <f>IF(BV51="","",COUNTIFS($BV$45:BV53,"○"))&amp;BV51</f>
        <v/>
      </c>
      <c r="BV51" s="306" t="str">
        <f t="shared" ref="BV51" si="3">IF(BW51&lt;&gt;"","○","")</f>
        <v/>
      </c>
      <c r="BW51" s="305" t="str">
        <f>IF(R51="","",DBCS(R51))</f>
        <v/>
      </c>
    </row>
    <row r="52" spans="7:76" ht="5.25" customHeight="1" x14ac:dyDescent="0.15">
      <c r="G52" s="363"/>
      <c r="H52" s="241"/>
      <c r="I52" s="241"/>
      <c r="J52" s="241"/>
      <c r="K52" s="241"/>
      <c r="L52" s="241"/>
      <c r="M52" s="241"/>
      <c r="N52" s="241"/>
      <c r="O52" s="241"/>
      <c r="P52" s="241"/>
      <c r="Q52" s="364"/>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2"/>
      <c r="BU52" s="306"/>
      <c r="BV52" s="306"/>
      <c r="BW52" s="305"/>
    </row>
    <row r="53" spans="7:76" ht="5.25" customHeight="1" x14ac:dyDescent="0.15">
      <c r="G53" s="365"/>
      <c r="H53" s="366"/>
      <c r="I53" s="366"/>
      <c r="J53" s="366"/>
      <c r="K53" s="366"/>
      <c r="L53" s="366"/>
      <c r="M53" s="366"/>
      <c r="N53" s="366"/>
      <c r="O53" s="366"/>
      <c r="P53" s="366"/>
      <c r="Q53" s="367"/>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5"/>
      <c r="BU53" s="306"/>
      <c r="BV53" s="306"/>
      <c r="BW53" s="305"/>
    </row>
    <row r="54" spans="7:76" ht="5.25" customHeight="1" thickBot="1" x14ac:dyDescent="0.2"/>
    <row r="55" spans="7:76" ht="5.25" customHeight="1" x14ac:dyDescent="0.15">
      <c r="G55" s="416" t="s">
        <v>119</v>
      </c>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8"/>
    </row>
    <row r="56" spans="7:76" ht="5.25" customHeight="1" x14ac:dyDescent="0.15">
      <c r="G56" s="419"/>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420"/>
    </row>
    <row r="57" spans="7:76" ht="5.25" customHeight="1" thickBot="1" x14ac:dyDescent="0.2">
      <c r="G57" s="421"/>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3"/>
    </row>
    <row r="58" spans="7:76" ht="5.25" customHeight="1" x14ac:dyDescent="0.15"/>
    <row r="59" spans="7:76" ht="5.25" customHeight="1" x14ac:dyDescent="0.15">
      <c r="G59" s="431" t="s">
        <v>120</v>
      </c>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c r="BL59" s="432"/>
      <c r="BM59" s="432"/>
      <c r="BN59" s="432"/>
      <c r="BO59" s="432"/>
      <c r="BP59" s="432"/>
      <c r="BQ59" s="432"/>
      <c r="BR59" s="432"/>
      <c r="BS59" s="432"/>
      <c r="BT59" s="433"/>
    </row>
    <row r="60" spans="7:76" ht="5.25" customHeight="1" x14ac:dyDescent="0.15">
      <c r="G60" s="434"/>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435"/>
    </row>
    <row r="61" spans="7:76" ht="5.25" customHeight="1" x14ac:dyDescent="0.15">
      <c r="G61" s="436"/>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437"/>
      <c r="BR61" s="437"/>
      <c r="BS61" s="437"/>
      <c r="BT61" s="438"/>
    </row>
    <row r="62" spans="7:76" ht="5.25" customHeight="1" x14ac:dyDescent="0.15"/>
    <row r="63" spans="7:76" ht="5.25" customHeight="1" x14ac:dyDescent="0.15">
      <c r="G63" s="425" t="s">
        <v>121</v>
      </c>
      <c r="H63" s="425"/>
      <c r="I63" s="425"/>
      <c r="J63" s="425"/>
      <c r="K63" s="425"/>
      <c r="L63" s="425"/>
      <c r="M63" s="425"/>
      <c r="N63" s="425"/>
      <c r="O63" s="425"/>
      <c r="P63" s="425"/>
      <c r="Q63" s="425"/>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39"/>
      <c r="AZ63" s="439"/>
      <c r="BA63" s="439"/>
      <c r="BB63" s="439"/>
      <c r="BC63" s="439"/>
      <c r="BD63" s="439"/>
      <c r="BE63" s="439"/>
      <c r="BF63" s="439"/>
      <c r="BG63" s="439"/>
      <c r="BH63" s="439"/>
      <c r="BI63" s="439"/>
      <c r="BJ63" s="439"/>
      <c r="BK63" s="439"/>
      <c r="BL63" s="439"/>
      <c r="BM63" s="439"/>
      <c r="BN63" s="439"/>
      <c r="BO63" s="439"/>
      <c r="BP63" s="439"/>
      <c r="BQ63" s="439"/>
      <c r="BR63" s="439"/>
      <c r="BS63" s="439"/>
      <c r="BT63" s="439"/>
      <c r="BU63" s="306" t="str">
        <f>IF(BV63="","",COUNTIFS($BV$63:BV63,"○"))&amp;BV63</f>
        <v/>
      </c>
      <c r="BV63" s="306" t="str">
        <f>IF(BW63&lt;&gt;"","○","")</f>
        <v/>
      </c>
      <c r="BW63" s="305" t="str">
        <f>IF(R63="","",DBCS(R63))</f>
        <v/>
      </c>
      <c r="BX63" s="305" t="str">
        <f>IF(R63="","",G63)</f>
        <v/>
      </c>
    </row>
    <row r="64" spans="7:76" ht="5.25" customHeight="1" x14ac:dyDescent="0.15">
      <c r="G64" s="425"/>
      <c r="H64" s="425"/>
      <c r="I64" s="425"/>
      <c r="J64" s="425"/>
      <c r="K64" s="425"/>
      <c r="L64" s="425"/>
      <c r="M64" s="425"/>
      <c r="N64" s="425"/>
      <c r="O64" s="425"/>
      <c r="P64" s="425"/>
      <c r="Q64" s="425"/>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39"/>
      <c r="AZ64" s="439"/>
      <c r="BA64" s="439"/>
      <c r="BB64" s="439"/>
      <c r="BC64" s="439"/>
      <c r="BD64" s="439"/>
      <c r="BE64" s="439"/>
      <c r="BF64" s="439"/>
      <c r="BG64" s="439"/>
      <c r="BH64" s="439"/>
      <c r="BI64" s="439"/>
      <c r="BJ64" s="439"/>
      <c r="BK64" s="439"/>
      <c r="BL64" s="439"/>
      <c r="BM64" s="439"/>
      <c r="BN64" s="439"/>
      <c r="BO64" s="439"/>
      <c r="BP64" s="439"/>
      <c r="BQ64" s="439"/>
      <c r="BR64" s="439"/>
      <c r="BS64" s="439"/>
      <c r="BT64" s="439"/>
      <c r="BU64" s="306"/>
      <c r="BV64" s="306"/>
      <c r="BW64" s="305"/>
      <c r="BX64" s="305"/>
    </row>
    <row r="65" spans="7:132" ht="5.25" customHeight="1" x14ac:dyDescent="0.15">
      <c r="G65" s="425"/>
      <c r="H65" s="425"/>
      <c r="I65" s="425"/>
      <c r="J65" s="425"/>
      <c r="K65" s="425"/>
      <c r="L65" s="425"/>
      <c r="M65" s="425"/>
      <c r="N65" s="425"/>
      <c r="O65" s="425"/>
      <c r="P65" s="425"/>
      <c r="Q65" s="425"/>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39"/>
      <c r="AZ65" s="439"/>
      <c r="BA65" s="439"/>
      <c r="BB65" s="439"/>
      <c r="BC65" s="439"/>
      <c r="BD65" s="439"/>
      <c r="BE65" s="439"/>
      <c r="BF65" s="439"/>
      <c r="BG65" s="439"/>
      <c r="BH65" s="439"/>
      <c r="BI65" s="439"/>
      <c r="BJ65" s="439"/>
      <c r="BK65" s="439"/>
      <c r="BL65" s="439"/>
      <c r="BM65" s="439"/>
      <c r="BN65" s="439"/>
      <c r="BO65" s="439"/>
      <c r="BP65" s="439"/>
      <c r="BQ65" s="439"/>
      <c r="BR65" s="439"/>
      <c r="BS65" s="439"/>
      <c r="BT65" s="439"/>
      <c r="BU65" s="306"/>
      <c r="BV65" s="306"/>
      <c r="BW65" s="305"/>
      <c r="BX65" s="305"/>
    </row>
    <row r="66" spans="7:132" ht="5.25" customHeight="1" x14ac:dyDescent="0.15"/>
    <row r="67" spans="7:132" ht="5.25" customHeight="1" x14ac:dyDescent="0.15">
      <c r="G67" s="425" t="s">
        <v>122</v>
      </c>
      <c r="H67" s="425"/>
      <c r="I67" s="425"/>
      <c r="J67" s="425"/>
      <c r="K67" s="425"/>
      <c r="L67" s="425"/>
      <c r="M67" s="425"/>
      <c r="N67" s="425"/>
      <c r="O67" s="425"/>
      <c r="P67" s="425"/>
      <c r="Q67" s="425"/>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39"/>
      <c r="AZ67" s="439"/>
      <c r="BA67" s="439"/>
      <c r="BB67" s="439"/>
      <c r="BC67" s="439"/>
      <c r="BD67" s="439"/>
      <c r="BE67" s="439"/>
      <c r="BF67" s="439"/>
      <c r="BG67" s="439"/>
      <c r="BH67" s="439"/>
      <c r="BI67" s="439"/>
      <c r="BJ67" s="439"/>
      <c r="BK67" s="439"/>
      <c r="BL67" s="439"/>
      <c r="BM67" s="439"/>
      <c r="BN67" s="439"/>
      <c r="BO67" s="439"/>
      <c r="BP67" s="439"/>
      <c r="BQ67" s="439"/>
      <c r="BR67" s="439"/>
      <c r="BS67" s="439"/>
      <c r="BT67" s="439"/>
      <c r="BU67" s="306" t="str">
        <f>IF(BV67="","",COUNTIFS($BV$63:BV67,"○"))&amp;BV67</f>
        <v/>
      </c>
      <c r="BV67" s="306" t="str">
        <f>IF(BW67&lt;&gt;"","○","")</f>
        <v/>
      </c>
      <c r="BW67" s="305" t="str">
        <f>IF(R67="","",DBCS(R67))</f>
        <v/>
      </c>
      <c r="BX67" s="305" t="str">
        <f>IF(R67="","",G67)</f>
        <v/>
      </c>
    </row>
    <row r="68" spans="7:132" ht="5.25" customHeight="1" x14ac:dyDescent="0.15">
      <c r="G68" s="425"/>
      <c r="H68" s="425"/>
      <c r="I68" s="425"/>
      <c r="J68" s="425"/>
      <c r="K68" s="425"/>
      <c r="L68" s="425"/>
      <c r="M68" s="425"/>
      <c r="N68" s="425"/>
      <c r="O68" s="425"/>
      <c r="P68" s="425"/>
      <c r="Q68" s="425"/>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439"/>
      <c r="BG68" s="439"/>
      <c r="BH68" s="439"/>
      <c r="BI68" s="439"/>
      <c r="BJ68" s="439"/>
      <c r="BK68" s="439"/>
      <c r="BL68" s="439"/>
      <c r="BM68" s="439"/>
      <c r="BN68" s="439"/>
      <c r="BO68" s="439"/>
      <c r="BP68" s="439"/>
      <c r="BQ68" s="439"/>
      <c r="BR68" s="439"/>
      <c r="BS68" s="439"/>
      <c r="BT68" s="439"/>
      <c r="BU68" s="306"/>
      <c r="BV68" s="306"/>
      <c r="BW68" s="305"/>
      <c r="BX68" s="305"/>
    </row>
    <row r="69" spans="7:132" ht="5.25" customHeight="1" x14ac:dyDescent="0.15">
      <c r="G69" s="425"/>
      <c r="H69" s="425"/>
      <c r="I69" s="425"/>
      <c r="J69" s="425"/>
      <c r="K69" s="425"/>
      <c r="L69" s="425"/>
      <c r="M69" s="425"/>
      <c r="N69" s="425"/>
      <c r="O69" s="425"/>
      <c r="P69" s="425"/>
      <c r="Q69" s="425"/>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39"/>
      <c r="AZ69" s="439"/>
      <c r="BA69" s="439"/>
      <c r="BB69" s="439"/>
      <c r="BC69" s="439"/>
      <c r="BD69" s="439"/>
      <c r="BE69" s="439"/>
      <c r="BF69" s="439"/>
      <c r="BG69" s="439"/>
      <c r="BH69" s="439"/>
      <c r="BI69" s="439"/>
      <c r="BJ69" s="439"/>
      <c r="BK69" s="439"/>
      <c r="BL69" s="439"/>
      <c r="BM69" s="439"/>
      <c r="BN69" s="439"/>
      <c r="BO69" s="439"/>
      <c r="BP69" s="439"/>
      <c r="BQ69" s="439"/>
      <c r="BR69" s="439"/>
      <c r="BS69" s="439"/>
      <c r="BT69" s="439"/>
      <c r="BU69" s="306"/>
      <c r="BV69" s="306"/>
      <c r="BW69" s="305"/>
      <c r="BX69" s="305"/>
    </row>
    <row r="70" spans="7:132" ht="5.25" customHeight="1" x14ac:dyDescent="0.15"/>
    <row r="71" spans="7:132" ht="5.25" customHeight="1" x14ac:dyDescent="0.15">
      <c r="G71" s="425" t="s">
        <v>123</v>
      </c>
      <c r="H71" s="425"/>
      <c r="I71" s="425"/>
      <c r="J71" s="425"/>
      <c r="K71" s="425"/>
      <c r="L71" s="425"/>
      <c r="M71" s="425"/>
      <c r="N71" s="425"/>
      <c r="O71" s="425"/>
      <c r="P71" s="425"/>
      <c r="Q71" s="425"/>
      <c r="R71" s="377"/>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9"/>
      <c r="BU71" s="306" t="str">
        <f>IF(BV71="","",COUNTIFS($BV$63:BV71,"○"))&amp;BV71</f>
        <v/>
      </c>
      <c r="BV71" s="306" t="str">
        <f>IF(BW71&lt;&gt;"","○","")</f>
        <v/>
      </c>
      <c r="BW71" s="305" t="str">
        <f>MID($R$71,1,DBCS(40))</f>
        <v/>
      </c>
      <c r="BX71" s="305" t="str">
        <f>IF(R71="","",G71)</f>
        <v/>
      </c>
    </row>
    <row r="72" spans="7:132" ht="5.25" customHeight="1" x14ac:dyDescent="0.15">
      <c r="G72" s="425"/>
      <c r="H72" s="425"/>
      <c r="I72" s="425"/>
      <c r="J72" s="425"/>
      <c r="K72" s="425"/>
      <c r="L72" s="425"/>
      <c r="M72" s="425"/>
      <c r="N72" s="425"/>
      <c r="O72" s="425"/>
      <c r="P72" s="425"/>
      <c r="Q72" s="425"/>
      <c r="R72" s="380"/>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1"/>
      <c r="BR72" s="381"/>
      <c r="BS72" s="381"/>
      <c r="BT72" s="382"/>
      <c r="BU72" s="306"/>
      <c r="BV72" s="306"/>
      <c r="BW72" s="305"/>
      <c r="BX72" s="305"/>
    </row>
    <row r="73" spans="7:132" ht="5.25" customHeight="1" x14ac:dyDescent="0.15">
      <c r="G73" s="425"/>
      <c r="H73" s="425"/>
      <c r="I73" s="425"/>
      <c r="J73" s="425"/>
      <c r="K73" s="425"/>
      <c r="L73" s="425"/>
      <c r="M73" s="425"/>
      <c r="N73" s="425"/>
      <c r="O73" s="425"/>
      <c r="P73" s="425"/>
      <c r="Q73" s="425"/>
      <c r="R73" s="380"/>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c r="BE73" s="381"/>
      <c r="BF73" s="381"/>
      <c r="BG73" s="381"/>
      <c r="BH73" s="381"/>
      <c r="BI73" s="381"/>
      <c r="BJ73" s="381"/>
      <c r="BK73" s="381"/>
      <c r="BL73" s="381"/>
      <c r="BM73" s="381"/>
      <c r="BN73" s="381"/>
      <c r="BO73" s="381"/>
      <c r="BP73" s="381"/>
      <c r="BQ73" s="381"/>
      <c r="BR73" s="381"/>
      <c r="BS73" s="381"/>
      <c r="BT73" s="382"/>
      <c r="BU73" s="306"/>
      <c r="BV73" s="306"/>
      <c r="BW73" s="305"/>
      <c r="BX73" s="305"/>
    </row>
    <row r="74" spans="7:132" ht="5.25" customHeight="1" x14ac:dyDescent="0.15">
      <c r="G74" s="360" t="s">
        <v>155</v>
      </c>
      <c r="H74" s="361"/>
      <c r="I74" s="361"/>
      <c r="J74" s="361"/>
      <c r="K74" s="361"/>
      <c r="L74" s="361"/>
      <c r="M74" s="361"/>
      <c r="N74" s="361"/>
      <c r="O74" s="361"/>
      <c r="P74" s="361"/>
      <c r="Q74" s="362"/>
      <c r="R74" s="380"/>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c r="BQ74" s="381"/>
      <c r="BR74" s="381"/>
      <c r="BS74" s="381"/>
      <c r="BT74" s="382"/>
      <c r="BU74" s="306" t="str">
        <f>IF(BV74="","",COUNTIFS($BV$63:BV74,"○"))&amp;BV74</f>
        <v/>
      </c>
      <c r="BV74" s="306" t="str">
        <f>IF(BW74&lt;&gt;"","○","")</f>
        <v/>
      </c>
      <c r="BW74" s="305" t="str">
        <f>IF(LEN($R$71)&gt;40,DBCS(MID($R$71,41,40)),"")</f>
        <v/>
      </c>
      <c r="BX74" s="305" t="str">
        <f>IF(R74="","",G74)</f>
        <v/>
      </c>
    </row>
    <row r="75" spans="7:132" ht="5.25" customHeight="1" x14ac:dyDescent="0.15">
      <c r="G75" s="363"/>
      <c r="H75" s="241"/>
      <c r="I75" s="241"/>
      <c r="J75" s="241"/>
      <c r="K75" s="241"/>
      <c r="L75" s="241"/>
      <c r="M75" s="241"/>
      <c r="N75" s="241"/>
      <c r="O75" s="241"/>
      <c r="P75" s="241"/>
      <c r="Q75" s="364"/>
      <c r="R75" s="380"/>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c r="BE75" s="381"/>
      <c r="BF75" s="381"/>
      <c r="BG75" s="381"/>
      <c r="BH75" s="381"/>
      <c r="BI75" s="381"/>
      <c r="BJ75" s="381"/>
      <c r="BK75" s="381"/>
      <c r="BL75" s="381"/>
      <c r="BM75" s="381"/>
      <c r="BN75" s="381"/>
      <c r="BO75" s="381"/>
      <c r="BP75" s="381"/>
      <c r="BQ75" s="381"/>
      <c r="BR75" s="381"/>
      <c r="BS75" s="381"/>
      <c r="BT75" s="382"/>
      <c r="BU75" s="306"/>
      <c r="BV75" s="306"/>
      <c r="BW75" s="305"/>
      <c r="BX75" s="305"/>
    </row>
    <row r="76" spans="7:132" ht="5.25" customHeight="1" x14ac:dyDescent="0.15">
      <c r="G76" s="365"/>
      <c r="H76" s="366"/>
      <c r="I76" s="366"/>
      <c r="J76" s="366"/>
      <c r="K76" s="366"/>
      <c r="L76" s="366"/>
      <c r="M76" s="366"/>
      <c r="N76" s="366"/>
      <c r="O76" s="366"/>
      <c r="P76" s="366"/>
      <c r="Q76" s="367"/>
      <c r="R76" s="383"/>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4"/>
      <c r="AY76" s="384"/>
      <c r="AZ76" s="384"/>
      <c r="BA76" s="384"/>
      <c r="BB76" s="384"/>
      <c r="BC76" s="384"/>
      <c r="BD76" s="384"/>
      <c r="BE76" s="384"/>
      <c r="BF76" s="384"/>
      <c r="BG76" s="384"/>
      <c r="BH76" s="384"/>
      <c r="BI76" s="384"/>
      <c r="BJ76" s="384"/>
      <c r="BK76" s="384"/>
      <c r="BL76" s="384"/>
      <c r="BM76" s="384"/>
      <c r="BN76" s="384"/>
      <c r="BO76" s="384"/>
      <c r="BP76" s="384"/>
      <c r="BQ76" s="384"/>
      <c r="BR76" s="384"/>
      <c r="BS76" s="384"/>
      <c r="BT76" s="385"/>
      <c r="BU76" s="306"/>
      <c r="BV76" s="306"/>
      <c r="BW76" s="305"/>
      <c r="BX76" s="305"/>
    </row>
    <row r="77" spans="7:132" ht="5.25" customHeight="1" x14ac:dyDescent="0.15"/>
    <row r="78" spans="7:132" ht="5.25" customHeight="1" x14ac:dyDescent="0.15">
      <c r="G78" s="342" t="s">
        <v>308</v>
      </c>
      <c r="H78" s="343"/>
      <c r="I78" s="343"/>
      <c r="J78" s="343"/>
      <c r="K78" s="343"/>
      <c r="L78" s="343"/>
      <c r="M78" s="343"/>
      <c r="N78" s="343"/>
      <c r="O78" s="343"/>
      <c r="P78" s="343"/>
      <c r="Q78" s="344"/>
      <c r="R78" s="351"/>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3"/>
      <c r="BU78" s="306" t="str">
        <f>IF(BV78="","",COUNTIFS($BV$63:BV78,"○"))&amp;BV78</f>
        <v/>
      </c>
      <c r="BV78" s="306" t="str">
        <f>IF(BW78&lt;&gt;"","○","")</f>
        <v/>
      </c>
      <c r="BW78" s="305" t="str">
        <f>MID($R$78,1,DBCS(40))</f>
        <v/>
      </c>
      <c r="BX78" s="305" t="str">
        <f>IF(R78="","","【生活概況】")</f>
        <v/>
      </c>
      <c r="DT78" s="306" t="s">
        <v>381</v>
      </c>
      <c r="DU78" s="306"/>
      <c r="DV78" s="306"/>
      <c r="DW78" s="306"/>
      <c r="DX78" s="306"/>
      <c r="DY78" s="306"/>
      <c r="DZ78" s="306"/>
      <c r="EA78" s="306"/>
      <c r="EB78" s="306"/>
    </row>
    <row r="79" spans="7:132" ht="5.25" customHeight="1" x14ac:dyDescent="0.15">
      <c r="G79" s="345"/>
      <c r="H79" s="346"/>
      <c r="I79" s="346"/>
      <c r="J79" s="346"/>
      <c r="K79" s="346"/>
      <c r="L79" s="346"/>
      <c r="M79" s="346"/>
      <c r="N79" s="346"/>
      <c r="O79" s="346"/>
      <c r="P79" s="346"/>
      <c r="Q79" s="347"/>
      <c r="R79" s="354"/>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55"/>
      <c r="BM79" s="355"/>
      <c r="BN79" s="355"/>
      <c r="BO79" s="355"/>
      <c r="BP79" s="355"/>
      <c r="BQ79" s="355"/>
      <c r="BR79" s="355"/>
      <c r="BS79" s="355"/>
      <c r="BT79" s="356"/>
      <c r="BU79" s="306"/>
      <c r="BV79" s="306"/>
      <c r="BW79" s="305"/>
      <c r="BX79" s="305"/>
      <c r="DT79" s="306"/>
      <c r="DU79" s="306"/>
      <c r="DV79" s="306"/>
      <c r="DW79" s="306"/>
      <c r="DX79" s="306"/>
      <c r="DY79" s="306"/>
      <c r="DZ79" s="306"/>
      <c r="EA79" s="306"/>
      <c r="EB79" s="306"/>
    </row>
    <row r="80" spans="7:132" ht="5.25" customHeight="1" x14ac:dyDescent="0.15">
      <c r="G80" s="348"/>
      <c r="H80" s="349"/>
      <c r="I80" s="349"/>
      <c r="J80" s="349"/>
      <c r="K80" s="349"/>
      <c r="L80" s="349"/>
      <c r="M80" s="349"/>
      <c r="N80" s="349"/>
      <c r="O80" s="349"/>
      <c r="P80" s="349"/>
      <c r="Q80" s="350"/>
      <c r="R80" s="354"/>
      <c r="S80" s="355"/>
      <c r="T80" s="355"/>
      <c r="U80" s="355"/>
      <c r="V80" s="355"/>
      <c r="W80" s="355"/>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5"/>
      <c r="AY80" s="355"/>
      <c r="AZ80" s="355"/>
      <c r="BA80" s="355"/>
      <c r="BB80" s="355"/>
      <c r="BC80" s="355"/>
      <c r="BD80" s="355"/>
      <c r="BE80" s="355"/>
      <c r="BF80" s="355"/>
      <c r="BG80" s="355"/>
      <c r="BH80" s="355"/>
      <c r="BI80" s="355"/>
      <c r="BJ80" s="355"/>
      <c r="BK80" s="355"/>
      <c r="BL80" s="355"/>
      <c r="BM80" s="355"/>
      <c r="BN80" s="355"/>
      <c r="BO80" s="355"/>
      <c r="BP80" s="355"/>
      <c r="BQ80" s="355"/>
      <c r="BR80" s="355"/>
      <c r="BS80" s="355"/>
      <c r="BT80" s="356"/>
      <c r="BU80" s="306"/>
      <c r="BV80" s="306"/>
      <c r="BW80" s="305"/>
      <c r="BX80" s="305"/>
      <c r="DT80" s="306"/>
      <c r="DU80" s="306"/>
      <c r="DV80" s="306"/>
      <c r="DW80" s="306"/>
      <c r="DX80" s="306"/>
      <c r="DY80" s="306"/>
      <c r="DZ80" s="306"/>
      <c r="EA80" s="306"/>
      <c r="EB80" s="306"/>
    </row>
    <row r="81" spans="5:132" ht="5.25" customHeight="1" x14ac:dyDescent="0.15">
      <c r="G81" s="360" t="s">
        <v>385</v>
      </c>
      <c r="H81" s="361"/>
      <c r="I81" s="361"/>
      <c r="J81" s="361"/>
      <c r="K81" s="361"/>
      <c r="L81" s="361"/>
      <c r="M81" s="361"/>
      <c r="N81" s="361"/>
      <c r="O81" s="361"/>
      <c r="P81" s="361"/>
      <c r="Q81" s="362"/>
      <c r="R81" s="354"/>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5"/>
      <c r="BR81" s="355"/>
      <c r="BS81" s="355"/>
      <c r="BT81" s="356"/>
      <c r="BU81" s="306" t="str">
        <f>IF(BV81="","",COUNTIFS($BV$63:BV81,"○"))&amp;BV81</f>
        <v/>
      </c>
      <c r="BV81" s="306" t="str">
        <f>IF(BW81&lt;&gt;"","○","")</f>
        <v/>
      </c>
      <c r="BW81" s="305" t="str">
        <f>IF(LEN($R$78)&gt;40,DBCS(MID($R$78,41,40)),"")</f>
        <v/>
      </c>
      <c r="BX81" s="305"/>
      <c r="DT81" s="306"/>
      <c r="DU81" s="306"/>
      <c r="DV81" s="306"/>
      <c r="DW81" s="306"/>
      <c r="DX81" s="306"/>
      <c r="DY81" s="306"/>
      <c r="DZ81" s="306"/>
      <c r="EA81" s="306"/>
      <c r="EB81" s="306"/>
    </row>
    <row r="82" spans="5:132" ht="5.25" customHeight="1" x14ac:dyDescent="0.15">
      <c r="G82" s="363"/>
      <c r="H82" s="241"/>
      <c r="I82" s="241"/>
      <c r="J82" s="241"/>
      <c r="K82" s="241"/>
      <c r="L82" s="241"/>
      <c r="M82" s="241"/>
      <c r="N82" s="241"/>
      <c r="O82" s="241"/>
      <c r="P82" s="241"/>
      <c r="Q82" s="364"/>
      <c r="R82" s="354"/>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6"/>
      <c r="BU82" s="306"/>
      <c r="BV82" s="306"/>
      <c r="BW82" s="305"/>
      <c r="BX82" s="305"/>
      <c r="DT82" s="306"/>
      <c r="DU82" s="306"/>
      <c r="DV82" s="306"/>
      <c r="DW82" s="306"/>
      <c r="DX82" s="306"/>
      <c r="DY82" s="306"/>
      <c r="DZ82" s="306"/>
      <c r="EA82" s="306"/>
      <c r="EB82" s="306"/>
    </row>
    <row r="83" spans="5:132" ht="5.25" customHeight="1" x14ac:dyDescent="0.15">
      <c r="G83" s="363"/>
      <c r="H83" s="241"/>
      <c r="I83" s="241"/>
      <c r="J83" s="241"/>
      <c r="K83" s="241"/>
      <c r="L83" s="241"/>
      <c r="M83" s="241"/>
      <c r="N83" s="241"/>
      <c r="O83" s="241"/>
      <c r="P83" s="241"/>
      <c r="Q83" s="364"/>
      <c r="R83" s="354"/>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6"/>
      <c r="BU83" s="306"/>
      <c r="BV83" s="306"/>
      <c r="BW83" s="305"/>
      <c r="BX83" s="305"/>
      <c r="DT83" s="306"/>
      <c r="DU83" s="306"/>
      <c r="DV83" s="306"/>
      <c r="DW83" s="306"/>
      <c r="DX83" s="306"/>
      <c r="DY83" s="306"/>
      <c r="DZ83" s="306"/>
      <c r="EA83" s="306"/>
      <c r="EB83" s="306"/>
    </row>
    <row r="84" spans="5:132" ht="5.25" customHeight="1" x14ac:dyDescent="0.15">
      <c r="G84" s="363" t="str">
        <f>"現在"&amp;LEN(R78)&amp;"字"</f>
        <v>現在0字</v>
      </c>
      <c r="H84" s="241"/>
      <c r="I84" s="241"/>
      <c r="J84" s="241"/>
      <c r="K84" s="241"/>
      <c r="L84" s="241"/>
      <c r="M84" s="241"/>
      <c r="N84" s="241"/>
      <c r="O84" s="241"/>
      <c r="P84" s="241"/>
      <c r="Q84" s="364"/>
      <c r="R84" s="354"/>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6"/>
      <c r="BU84" s="306" t="str">
        <f>IF(BV84="","",COUNTIFS($BV$63:BV84,"○"))&amp;BV84</f>
        <v/>
      </c>
      <c r="BV84" s="306" t="str">
        <f>IF(BW84&lt;&gt;"","○","")</f>
        <v/>
      </c>
      <c r="BW84" s="305" t="str">
        <f>IF(LEN($R$78)&gt;80,DBCS(MID($R$78,81,40)),"")</f>
        <v/>
      </c>
      <c r="BX84" s="332"/>
      <c r="DT84" s="306"/>
      <c r="DU84" s="306"/>
      <c r="DV84" s="306"/>
      <c r="DW84" s="306"/>
      <c r="DX84" s="306"/>
      <c r="DY84" s="306"/>
      <c r="DZ84" s="306"/>
      <c r="EA84" s="306"/>
      <c r="EB84" s="306"/>
    </row>
    <row r="85" spans="5:132" ht="5.25" customHeight="1" x14ac:dyDescent="0.15">
      <c r="G85" s="363"/>
      <c r="H85" s="241"/>
      <c r="I85" s="241"/>
      <c r="J85" s="241"/>
      <c r="K85" s="241"/>
      <c r="L85" s="241"/>
      <c r="M85" s="241"/>
      <c r="N85" s="241"/>
      <c r="O85" s="241"/>
      <c r="P85" s="241"/>
      <c r="Q85" s="364"/>
      <c r="R85" s="354"/>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6"/>
      <c r="BU85" s="306"/>
      <c r="BV85" s="306"/>
      <c r="BW85" s="305"/>
      <c r="BX85" s="305"/>
      <c r="DT85" s="306"/>
      <c r="DU85" s="306"/>
      <c r="DV85" s="306"/>
      <c r="DW85" s="306"/>
      <c r="DX85" s="306"/>
      <c r="DY85" s="306"/>
      <c r="DZ85" s="306"/>
      <c r="EA85" s="306"/>
      <c r="EB85" s="306"/>
    </row>
    <row r="86" spans="5:132" ht="5.25" customHeight="1" x14ac:dyDescent="0.15">
      <c r="G86" s="363"/>
      <c r="H86" s="241"/>
      <c r="I86" s="241"/>
      <c r="J86" s="241"/>
      <c r="K86" s="241"/>
      <c r="L86" s="241"/>
      <c r="M86" s="241"/>
      <c r="N86" s="241"/>
      <c r="O86" s="241"/>
      <c r="P86" s="241"/>
      <c r="Q86" s="364"/>
      <c r="R86" s="354"/>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6"/>
      <c r="BU86" s="306"/>
      <c r="BV86" s="306"/>
      <c r="BW86" s="305"/>
      <c r="BX86" s="305"/>
      <c r="DT86" s="306"/>
      <c r="DU86" s="306"/>
      <c r="DV86" s="306"/>
      <c r="DW86" s="306"/>
      <c r="DX86" s="306"/>
      <c r="DY86" s="306"/>
      <c r="DZ86" s="306"/>
      <c r="EA86" s="306"/>
      <c r="EB86" s="306"/>
    </row>
    <row r="87" spans="5:132" ht="5.25" customHeight="1" x14ac:dyDescent="0.15">
      <c r="G87" s="365"/>
      <c r="H87" s="366"/>
      <c r="I87" s="366"/>
      <c r="J87" s="366"/>
      <c r="K87" s="366"/>
      <c r="L87" s="366"/>
      <c r="M87" s="366"/>
      <c r="N87" s="366"/>
      <c r="O87" s="366"/>
      <c r="P87" s="366"/>
      <c r="Q87" s="367"/>
      <c r="R87" s="354"/>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6"/>
      <c r="BU87" s="306" t="str">
        <f>IF(BV87="","",COUNTIFS($BV$63:BV87,"○"))&amp;BV87</f>
        <v/>
      </c>
      <c r="BV87" s="306" t="str">
        <f>IF(BW87&lt;&gt;"","○","")</f>
        <v/>
      </c>
      <c r="BW87" s="305" t="str">
        <f>IF(LEN($R$78)&gt;120,DBCS(MID($R$78,121,40)),"")</f>
        <v/>
      </c>
      <c r="BX87" s="305"/>
      <c r="DT87" s="306"/>
      <c r="DU87" s="306"/>
      <c r="DV87" s="306"/>
      <c r="DW87" s="306"/>
      <c r="DX87" s="306"/>
      <c r="DY87" s="306"/>
      <c r="DZ87" s="306"/>
      <c r="EA87" s="306"/>
      <c r="EB87" s="306"/>
    </row>
    <row r="88" spans="5:132" ht="5.25" customHeight="1" x14ac:dyDescent="0.15">
      <c r="G88" s="166"/>
      <c r="H88" s="166"/>
      <c r="I88" s="166"/>
      <c r="J88" s="166"/>
      <c r="K88" s="166"/>
      <c r="L88" s="166"/>
      <c r="M88" s="166"/>
      <c r="N88" s="166"/>
      <c r="O88" s="166"/>
      <c r="P88" s="166"/>
      <c r="Q88" s="166"/>
      <c r="R88" s="354"/>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6"/>
      <c r="BU88" s="306"/>
      <c r="BV88" s="306"/>
      <c r="BW88" s="305"/>
      <c r="BX88" s="305"/>
      <c r="DT88" s="306"/>
      <c r="DU88" s="306"/>
      <c r="DV88" s="306"/>
      <c r="DW88" s="306"/>
      <c r="DX88" s="306"/>
      <c r="DY88" s="306"/>
      <c r="DZ88" s="306"/>
      <c r="EA88" s="306"/>
      <c r="EB88" s="306"/>
    </row>
    <row r="89" spans="5:132" ht="5.25" customHeight="1" x14ac:dyDescent="0.15">
      <c r="G89" s="166"/>
      <c r="H89" s="166"/>
      <c r="I89" s="166"/>
      <c r="J89" s="166"/>
      <c r="K89" s="166"/>
      <c r="L89" s="166"/>
      <c r="M89" s="166"/>
      <c r="N89" s="166"/>
      <c r="O89" s="166"/>
      <c r="P89" s="166"/>
      <c r="Q89" s="166"/>
      <c r="R89" s="354"/>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6"/>
      <c r="BU89" s="306"/>
      <c r="BV89" s="306"/>
      <c r="BW89" s="305"/>
      <c r="BX89" s="305"/>
      <c r="DT89" s="306"/>
      <c r="DU89" s="306"/>
      <c r="DV89" s="306"/>
      <c r="DW89" s="306"/>
      <c r="DX89" s="306"/>
      <c r="DY89" s="306"/>
      <c r="DZ89" s="306"/>
      <c r="EA89" s="306"/>
      <c r="EB89" s="306"/>
    </row>
    <row r="90" spans="5:132" ht="5.25" customHeight="1" x14ac:dyDescent="0.15">
      <c r="G90" s="166"/>
      <c r="H90" s="166"/>
      <c r="I90" s="166"/>
      <c r="J90" s="166"/>
      <c r="K90" s="166"/>
      <c r="L90" s="166"/>
      <c r="M90" s="166"/>
      <c r="N90" s="166"/>
      <c r="O90" s="166"/>
      <c r="P90" s="166"/>
      <c r="Q90" s="166"/>
      <c r="R90" s="354"/>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6"/>
      <c r="BU90" s="306" t="str">
        <f>IF(BV90="","",COUNTIFS($BV$63:BV90,"○"))&amp;BV90</f>
        <v/>
      </c>
      <c r="BV90" s="306" t="str">
        <f>IF(BW90&lt;&gt;"","○","")</f>
        <v/>
      </c>
      <c r="BW90" s="305" t="str">
        <f>IF(LEN($R$78)&gt;160,DBCS(MID($R$78,161,40)),"")</f>
        <v/>
      </c>
      <c r="BX90" s="305"/>
      <c r="DT90" s="306"/>
      <c r="DU90" s="306"/>
      <c r="DV90" s="306"/>
      <c r="DW90" s="306"/>
      <c r="DX90" s="306"/>
      <c r="DY90" s="306"/>
      <c r="DZ90" s="306"/>
      <c r="EA90" s="306"/>
      <c r="EB90" s="306"/>
    </row>
    <row r="91" spans="5:132" ht="5.25" customHeight="1" x14ac:dyDescent="0.15">
      <c r="G91" s="166"/>
      <c r="H91" s="166"/>
      <c r="I91" s="166"/>
      <c r="J91" s="166"/>
      <c r="K91" s="166"/>
      <c r="L91" s="166"/>
      <c r="M91" s="166"/>
      <c r="N91" s="166"/>
      <c r="O91" s="166"/>
      <c r="P91" s="166"/>
      <c r="Q91" s="166"/>
      <c r="R91" s="354"/>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6"/>
      <c r="BU91" s="306"/>
      <c r="BV91" s="306"/>
      <c r="BW91" s="305"/>
      <c r="BX91" s="305"/>
      <c r="DT91" s="306"/>
      <c r="DU91" s="306"/>
      <c r="DV91" s="306"/>
      <c r="DW91" s="306"/>
      <c r="DX91" s="306"/>
      <c r="DY91" s="306"/>
      <c r="DZ91" s="306"/>
      <c r="EA91" s="306"/>
      <c r="EB91" s="306"/>
    </row>
    <row r="92" spans="5:132" ht="5.25" hidden="1" customHeight="1" x14ac:dyDescent="0.15">
      <c r="G92" s="166"/>
      <c r="H92" s="166"/>
      <c r="I92" s="166"/>
      <c r="J92" s="166"/>
      <c r="K92" s="166"/>
      <c r="L92" s="166"/>
      <c r="M92" s="166"/>
      <c r="N92" s="166"/>
      <c r="O92" s="166"/>
      <c r="P92" s="166"/>
      <c r="Q92" s="166"/>
      <c r="R92" s="354"/>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c r="BF92" s="355"/>
      <c r="BG92" s="355"/>
      <c r="BH92" s="355"/>
      <c r="BI92" s="355"/>
      <c r="BJ92" s="355"/>
      <c r="BK92" s="355"/>
      <c r="BL92" s="355"/>
      <c r="BM92" s="355"/>
      <c r="BN92" s="355"/>
      <c r="BO92" s="355"/>
      <c r="BP92" s="355"/>
      <c r="BQ92" s="355"/>
      <c r="BR92" s="355"/>
      <c r="BS92" s="355"/>
      <c r="BT92" s="356"/>
      <c r="BU92" s="306"/>
      <c r="BV92" s="306"/>
      <c r="BW92" s="305"/>
      <c r="BX92" s="305"/>
      <c r="DT92" s="306"/>
      <c r="DU92" s="306"/>
      <c r="DV92" s="306"/>
      <c r="DW92" s="306"/>
      <c r="DX92" s="306"/>
      <c r="DY92" s="306"/>
      <c r="DZ92" s="306"/>
      <c r="EA92" s="306"/>
      <c r="EB92" s="306"/>
    </row>
    <row r="93" spans="5:132" ht="5.25" hidden="1" customHeight="1" x14ac:dyDescent="0.15">
      <c r="G93" s="166"/>
      <c r="H93" s="166"/>
      <c r="I93" s="166"/>
      <c r="J93" s="166"/>
      <c r="K93" s="166"/>
      <c r="L93" s="166"/>
      <c r="M93" s="166"/>
      <c r="N93" s="166"/>
      <c r="O93" s="166"/>
      <c r="P93" s="166"/>
      <c r="Q93" s="166"/>
      <c r="R93" s="354"/>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c r="BF93" s="355"/>
      <c r="BG93" s="355"/>
      <c r="BH93" s="355"/>
      <c r="BI93" s="355"/>
      <c r="BJ93" s="355"/>
      <c r="BK93" s="355"/>
      <c r="BL93" s="355"/>
      <c r="BM93" s="355"/>
      <c r="BN93" s="355"/>
      <c r="BO93" s="355"/>
      <c r="BP93" s="355"/>
      <c r="BQ93" s="355"/>
      <c r="BR93" s="355"/>
      <c r="BS93" s="355"/>
      <c r="BT93" s="356"/>
      <c r="BU93" s="306" t="str">
        <f>IF(BV93="","",COUNTIFS($BV$63:BV93,"○"))&amp;BV93</f>
        <v/>
      </c>
      <c r="BV93" s="306" t="str">
        <f>IF(BW93&lt;&gt;"","○","")</f>
        <v/>
      </c>
      <c r="BW93" s="305" t="str">
        <f>IF(LEN($R$78)&gt;200,DBCS(MID($R$78,201,40)),"")</f>
        <v/>
      </c>
      <c r="BX93" s="305"/>
      <c r="DT93" s="306"/>
      <c r="DU93" s="306"/>
      <c r="DV93" s="306"/>
      <c r="DW93" s="306"/>
      <c r="DX93" s="306"/>
      <c r="DY93" s="306"/>
      <c r="DZ93" s="306"/>
      <c r="EA93" s="306"/>
      <c r="EB93" s="306"/>
    </row>
    <row r="94" spans="5:132" ht="5.25" hidden="1" customHeight="1" x14ac:dyDescent="0.15">
      <c r="R94" s="354"/>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55"/>
      <c r="BM94" s="355"/>
      <c r="BN94" s="355"/>
      <c r="BO94" s="355"/>
      <c r="BP94" s="355"/>
      <c r="BQ94" s="355"/>
      <c r="BR94" s="355"/>
      <c r="BS94" s="355"/>
      <c r="BT94" s="356"/>
      <c r="BU94" s="306"/>
      <c r="BV94" s="306"/>
      <c r="BW94" s="305"/>
      <c r="BX94" s="305"/>
      <c r="DT94" s="306"/>
      <c r="DU94" s="306"/>
      <c r="DV94" s="306"/>
      <c r="DW94" s="306"/>
      <c r="DX94" s="306"/>
      <c r="DY94" s="306"/>
      <c r="DZ94" s="306"/>
      <c r="EA94" s="306"/>
      <c r="EB94" s="306"/>
    </row>
    <row r="95" spans="5:132" ht="5.25" customHeight="1" x14ac:dyDescent="0.15">
      <c r="R95" s="357"/>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8"/>
      <c r="BB95" s="358"/>
      <c r="BC95" s="358"/>
      <c r="BD95" s="358"/>
      <c r="BE95" s="358"/>
      <c r="BF95" s="358"/>
      <c r="BG95" s="358"/>
      <c r="BH95" s="358"/>
      <c r="BI95" s="358"/>
      <c r="BJ95" s="358"/>
      <c r="BK95" s="358"/>
      <c r="BL95" s="358"/>
      <c r="BM95" s="358"/>
      <c r="BN95" s="358"/>
      <c r="BO95" s="358"/>
      <c r="BP95" s="358"/>
      <c r="BQ95" s="358"/>
      <c r="BR95" s="358"/>
      <c r="BS95" s="358"/>
      <c r="BT95" s="359"/>
      <c r="BU95" s="306"/>
      <c r="BV95" s="306"/>
      <c r="BW95" s="305"/>
      <c r="BX95" s="305"/>
      <c r="DT95" s="306"/>
      <c r="DU95" s="306"/>
      <c r="DV95" s="306"/>
      <c r="DW95" s="306"/>
      <c r="DX95" s="306"/>
      <c r="DY95" s="306"/>
      <c r="DZ95" s="306"/>
      <c r="EA95" s="306"/>
      <c r="EB95" s="306"/>
    </row>
    <row r="96" spans="5:132" s="108" customFormat="1" ht="5.25" customHeight="1" x14ac:dyDescent="0.15">
      <c r="E96" s="124"/>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09"/>
      <c r="BV96" s="109"/>
      <c r="BW96" s="110"/>
      <c r="BX96" s="110"/>
    </row>
    <row r="97" spans="7:76" ht="5.25" customHeight="1" x14ac:dyDescent="0.15">
      <c r="G97" s="342" t="s">
        <v>309</v>
      </c>
      <c r="H97" s="343"/>
      <c r="I97" s="343"/>
      <c r="J97" s="343"/>
      <c r="K97" s="343"/>
      <c r="L97" s="343"/>
      <c r="M97" s="343"/>
      <c r="N97" s="343"/>
      <c r="O97" s="343"/>
      <c r="P97" s="343"/>
      <c r="Q97" s="344"/>
      <c r="R97" s="351"/>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3"/>
      <c r="BU97" s="306" t="str">
        <f>IF(BV97="","",COUNTIFS($BV$63:BV97,"○"))&amp;BV97</f>
        <v/>
      </c>
      <c r="BV97" s="306" t="str">
        <f>IF(BW97&lt;&gt;"","○","")</f>
        <v/>
      </c>
      <c r="BW97" s="305" t="str">
        <f>MID($R$97,1,DBCS(40))</f>
        <v/>
      </c>
      <c r="BX97" s="305"/>
    </row>
    <row r="98" spans="7:76" ht="5.25" customHeight="1" x14ac:dyDescent="0.15">
      <c r="G98" s="345"/>
      <c r="H98" s="346"/>
      <c r="I98" s="346"/>
      <c r="J98" s="346"/>
      <c r="K98" s="346"/>
      <c r="L98" s="346"/>
      <c r="M98" s="346"/>
      <c r="N98" s="346"/>
      <c r="O98" s="346"/>
      <c r="P98" s="346"/>
      <c r="Q98" s="347"/>
      <c r="R98" s="354"/>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6"/>
      <c r="BU98" s="306"/>
      <c r="BV98" s="306"/>
      <c r="BW98" s="305"/>
      <c r="BX98" s="305"/>
    </row>
    <row r="99" spans="7:76" ht="5.25" customHeight="1" x14ac:dyDescent="0.15">
      <c r="G99" s="348"/>
      <c r="H99" s="349"/>
      <c r="I99" s="349"/>
      <c r="J99" s="349"/>
      <c r="K99" s="349"/>
      <c r="L99" s="349"/>
      <c r="M99" s="349"/>
      <c r="N99" s="349"/>
      <c r="O99" s="349"/>
      <c r="P99" s="349"/>
      <c r="Q99" s="350"/>
      <c r="R99" s="354"/>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6"/>
      <c r="BU99" s="306"/>
      <c r="BV99" s="306"/>
      <c r="BW99" s="305"/>
      <c r="BX99" s="305"/>
    </row>
    <row r="100" spans="7:76" ht="5.25" customHeight="1" x14ac:dyDescent="0.15">
      <c r="G100" s="360" t="s">
        <v>385</v>
      </c>
      <c r="H100" s="361"/>
      <c r="I100" s="361"/>
      <c r="J100" s="361"/>
      <c r="K100" s="361"/>
      <c r="L100" s="361"/>
      <c r="M100" s="361"/>
      <c r="N100" s="361"/>
      <c r="O100" s="361"/>
      <c r="P100" s="361"/>
      <c r="Q100" s="362"/>
      <c r="R100" s="354"/>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6"/>
      <c r="BU100" s="306" t="str">
        <f>IF(BV100="","",COUNTIFS($BV$63:BV100,"○"))&amp;BV100</f>
        <v/>
      </c>
      <c r="BV100" s="306" t="str">
        <f>IF(BW100&lt;&gt;"","○","")</f>
        <v/>
      </c>
      <c r="BW100" s="305" t="str">
        <f>IF(LEN($R$97)&gt;40,DBCS(MID($R$97,41,40)),"")</f>
        <v/>
      </c>
      <c r="BX100" s="305"/>
    </row>
    <row r="101" spans="7:76" ht="5.25" customHeight="1" x14ac:dyDescent="0.15">
      <c r="G101" s="363"/>
      <c r="H101" s="241"/>
      <c r="I101" s="241"/>
      <c r="J101" s="241"/>
      <c r="K101" s="241"/>
      <c r="L101" s="241"/>
      <c r="M101" s="241"/>
      <c r="N101" s="241"/>
      <c r="O101" s="241"/>
      <c r="P101" s="241"/>
      <c r="Q101" s="364"/>
      <c r="R101" s="354"/>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6"/>
      <c r="BU101" s="306"/>
      <c r="BV101" s="306"/>
      <c r="BW101" s="305"/>
      <c r="BX101" s="305"/>
    </row>
    <row r="102" spans="7:76" ht="5.25" customHeight="1" x14ac:dyDescent="0.15">
      <c r="G102" s="363"/>
      <c r="H102" s="241"/>
      <c r="I102" s="241"/>
      <c r="J102" s="241"/>
      <c r="K102" s="241"/>
      <c r="L102" s="241"/>
      <c r="M102" s="241"/>
      <c r="N102" s="241"/>
      <c r="O102" s="241"/>
      <c r="P102" s="241"/>
      <c r="Q102" s="364"/>
      <c r="R102" s="354"/>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6"/>
      <c r="BU102" s="306"/>
      <c r="BV102" s="306"/>
      <c r="BW102" s="305"/>
      <c r="BX102" s="305"/>
    </row>
    <row r="103" spans="7:76" ht="5.25" customHeight="1" x14ac:dyDescent="0.15">
      <c r="G103" s="363" t="str">
        <f>"現在"&amp;LEN(R97)&amp;"字"</f>
        <v>現在0字</v>
      </c>
      <c r="H103" s="241"/>
      <c r="I103" s="241"/>
      <c r="J103" s="241"/>
      <c r="K103" s="241"/>
      <c r="L103" s="241"/>
      <c r="M103" s="241"/>
      <c r="N103" s="241"/>
      <c r="O103" s="241"/>
      <c r="P103" s="241"/>
      <c r="Q103" s="364"/>
      <c r="R103" s="354"/>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6"/>
      <c r="BU103" s="306" t="str">
        <f>IF(BV103="","",COUNTIFS($BV$63:BV103,"○"))&amp;BV103</f>
        <v/>
      </c>
      <c r="BV103" s="306" t="str">
        <f>IF(BW103&lt;&gt;"","○","")</f>
        <v/>
      </c>
      <c r="BW103" s="305" t="str">
        <f>IF(LEN($R$97)&gt;80,DBCS(MID($R$97,81,40)),"")</f>
        <v/>
      </c>
      <c r="BX103" s="305"/>
    </row>
    <row r="104" spans="7:76" ht="5.25" customHeight="1" x14ac:dyDescent="0.15">
      <c r="G104" s="363"/>
      <c r="H104" s="241"/>
      <c r="I104" s="241"/>
      <c r="J104" s="241"/>
      <c r="K104" s="241"/>
      <c r="L104" s="241"/>
      <c r="M104" s="241"/>
      <c r="N104" s="241"/>
      <c r="O104" s="241"/>
      <c r="P104" s="241"/>
      <c r="Q104" s="364"/>
      <c r="R104" s="354"/>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6"/>
      <c r="BU104" s="306"/>
      <c r="BV104" s="306"/>
      <c r="BW104" s="305"/>
      <c r="BX104" s="305"/>
    </row>
    <row r="105" spans="7:76" ht="5.25" customHeight="1" x14ac:dyDescent="0.15">
      <c r="G105" s="363"/>
      <c r="H105" s="241"/>
      <c r="I105" s="241"/>
      <c r="J105" s="241"/>
      <c r="K105" s="241"/>
      <c r="L105" s="241"/>
      <c r="M105" s="241"/>
      <c r="N105" s="241"/>
      <c r="O105" s="241"/>
      <c r="P105" s="241"/>
      <c r="Q105" s="364"/>
      <c r="R105" s="354"/>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55"/>
      <c r="BP105" s="355"/>
      <c r="BQ105" s="355"/>
      <c r="BR105" s="355"/>
      <c r="BS105" s="355"/>
      <c r="BT105" s="356"/>
      <c r="BU105" s="306"/>
      <c r="BV105" s="306"/>
      <c r="BW105" s="305"/>
      <c r="BX105" s="305"/>
    </row>
    <row r="106" spans="7:76" ht="5.25" customHeight="1" x14ac:dyDescent="0.15">
      <c r="G106" s="365"/>
      <c r="H106" s="366"/>
      <c r="I106" s="366"/>
      <c r="J106" s="366"/>
      <c r="K106" s="366"/>
      <c r="L106" s="366"/>
      <c r="M106" s="366"/>
      <c r="N106" s="366"/>
      <c r="O106" s="366"/>
      <c r="P106" s="366"/>
      <c r="Q106" s="367"/>
      <c r="R106" s="354"/>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55"/>
      <c r="BM106" s="355"/>
      <c r="BN106" s="355"/>
      <c r="BO106" s="355"/>
      <c r="BP106" s="355"/>
      <c r="BQ106" s="355"/>
      <c r="BR106" s="355"/>
      <c r="BS106" s="355"/>
      <c r="BT106" s="356"/>
      <c r="BU106" s="306" t="str">
        <f>IF(BV106="","",COUNTIFS($BV$63:BV106,"○"))&amp;BV106</f>
        <v/>
      </c>
      <c r="BV106" s="306" t="str">
        <f>IF(BW106&lt;&gt;"","○","")</f>
        <v/>
      </c>
      <c r="BW106" s="305" t="str">
        <f>IF(LEN($R$97)&gt;120,DBCS(MID($R$97,121,40)),"")</f>
        <v/>
      </c>
      <c r="BX106" s="305"/>
    </row>
    <row r="107" spans="7:76" ht="5.25" customHeight="1" x14ac:dyDescent="0.15">
      <c r="G107" s="167"/>
      <c r="H107" s="167"/>
      <c r="I107" s="167"/>
      <c r="J107" s="167"/>
      <c r="K107" s="167"/>
      <c r="L107" s="167"/>
      <c r="M107" s="167"/>
      <c r="N107" s="167"/>
      <c r="O107" s="167"/>
      <c r="P107" s="167"/>
      <c r="Q107" s="168"/>
      <c r="R107" s="354"/>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c r="BQ107" s="355"/>
      <c r="BR107" s="355"/>
      <c r="BS107" s="355"/>
      <c r="BT107" s="356"/>
      <c r="BU107" s="306"/>
      <c r="BV107" s="306"/>
      <c r="BW107" s="305"/>
      <c r="BX107" s="305"/>
    </row>
    <row r="108" spans="7:76" ht="5.25" customHeight="1" x14ac:dyDescent="0.15">
      <c r="G108" s="169"/>
      <c r="H108" s="169"/>
      <c r="I108" s="169"/>
      <c r="J108" s="169"/>
      <c r="K108" s="169"/>
      <c r="L108" s="169"/>
      <c r="M108" s="169"/>
      <c r="N108" s="169"/>
      <c r="O108" s="169"/>
      <c r="P108" s="169"/>
      <c r="Q108" s="170"/>
      <c r="R108" s="354"/>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55"/>
      <c r="BM108" s="355"/>
      <c r="BN108" s="355"/>
      <c r="BO108" s="355"/>
      <c r="BP108" s="355"/>
      <c r="BQ108" s="355"/>
      <c r="BR108" s="355"/>
      <c r="BS108" s="355"/>
      <c r="BT108" s="356"/>
      <c r="BU108" s="306"/>
      <c r="BV108" s="306"/>
      <c r="BW108" s="305"/>
      <c r="BX108" s="305"/>
    </row>
    <row r="109" spans="7:76" ht="5.25" customHeight="1" x14ac:dyDescent="0.15">
      <c r="G109" s="169"/>
      <c r="H109" s="169"/>
      <c r="I109" s="169"/>
      <c r="J109" s="169"/>
      <c r="K109" s="169"/>
      <c r="L109" s="169"/>
      <c r="M109" s="169"/>
      <c r="N109" s="169"/>
      <c r="O109" s="169"/>
      <c r="P109" s="169"/>
      <c r="Q109" s="170"/>
      <c r="R109" s="354"/>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6"/>
      <c r="BU109" s="306" t="str">
        <f>IF(BV109="","",COUNTIFS($BV$63:BV109,"○"))&amp;BV109</f>
        <v/>
      </c>
      <c r="BV109" s="306" t="str">
        <f>IF(BW109&lt;&gt;"","○","")</f>
        <v/>
      </c>
      <c r="BW109" s="305" t="str">
        <f>IF(LEN($R$97)&gt;160,DBCS(MID($R$97,161,40)),"")</f>
        <v/>
      </c>
      <c r="BX109" s="305"/>
    </row>
    <row r="110" spans="7:76" ht="5.25" customHeight="1" x14ac:dyDescent="0.15">
      <c r="R110" s="354"/>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6"/>
      <c r="BU110" s="306"/>
      <c r="BV110" s="306"/>
      <c r="BW110" s="305"/>
      <c r="BX110" s="305"/>
    </row>
    <row r="111" spans="7:76" ht="5.25" hidden="1" customHeight="1" x14ac:dyDescent="0.15">
      <c r="R111" s="354"/>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6"/>
      <c r="BU111" s="306"/>
      <c r="BV111" s="306"/>
      <c r="BW111" s="305"/>
      <c r="BX111" s="305"/>
    </row>
    <row r="112" spans="7:76" ht="5.25" hidden="1" customHeight="1" x14ac:dyDescent="0.15">
      <c r="R112" s="354"/>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55"/>
      <c r="BM112" s="355"/>
      <c r="BN112" s="355"/>
      <c r="BO112" s="355"/>
      <c r="BP112" s="355"/>
      <c r="BQ112" s="355"/>
      <c r="BR112" s="355"/>
      <c r="BS112" s="355"/>
      <c r="BT112" s="356"/>
      <c r="BU112" s="306" t="str">
        <f>IF(BV112="","",COUNTIFS($BV$63:BV112,"○"))&amp;BV112</f>
        <v/>
      </c>
      <c r="BV112" s="306" t="str">
        <f>IF(BW112&lt;&gt;"","○","")</f>
        <v/>
      </c>
      <c r="BW112" s="305" t="str">
        <f>IF(LEN($R$97)&gt;200,DBCS(MID($R$97,201,40)),"")</f>
        <v/>
      </c>
      <c r="BX112" s="305"/>
    </row>
    <row r="113" spans="5:76" ht="5.25" hidden="1" customHeight="1" x14ac:dyDescent="0.15">
      <c r="R113" s="354"/>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55"/>
      <c r="BM113" s="355"/>
      <c r="BN113" s="355"/>
      <c r="BO113" s="355"/>
      <c r="BP113" s="355"/>
      <c r="BQ113" s="355"/>
      <c r="BR113" s="355"/>
      <c r="BS113" s="355"/>
      <c r="BT113" s="356"/>
      <c r="BU113" s="306"/>
      <c r="BV113" s="306"/>
      <c r="BW113" s="305"/>
      <c r="BX113" s="305"/>
    </row>
    <row r="114" spans="5:76" ht="5.25" customHeight="1" x14ac:dyDescent="0.15">
      <c r="R114" s="357"/>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8"/>
      <c r="AZ114" s="358"/>
      <c r="BA114" s="358"/>
      <c r="BB114" s="358"/>
      <c r="BC114" s="358"/>
      <c r="BD114" s="358"/>
      <c r="BE114" s="358"/>
      <c r="BF114" s="358"/>
      <c r="BG114" s="358"/>
      <c r="BH114" s="358"/>
      <c r="BI114" s="358"/>
      <c r="BJ114" s="358"/>
      <c r="BK114" s="358"/>
      <c r="BL114" s="358"/>
      <c r="BM114" s="358"/>
      <c r="BN114" s="358"/>
      <c r="BO114" s="358"/>
      <c r="BP114" s="358"/>
      <c r="BQ114" s="358"/>
      <c r="BR114" s="358"/>
      <c r="BS114" s="358"/>
      <c r="BT114" s="359"/>
      <c r="BU114" s="306"/>
      <c r="BV114" s="306"/>
      <c r="BW114" s="305"/>
      <c r="BX114" s="305"/>
    </row>
    <row r="115" spans="5:76" s="108" customFormat="1" ht="5.25" customHeight="1" x14ac:dyDescent="0.15">
      <c r="E115" s="124"/>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09"/>
      <c r="BV115" s="109"/>
      <c r="BW115" s="110"/>
      <c r="BX115" s="110"/>
    </row>
    <row r="116" spans="5:76" ht="5.25" customHeight="1" x14ac:dyDescent="0.15">
      <c r="G116" s="342" t="s">
        <v>310</v>
      </c>
      <c r="H116" s="343"/>
      <c r="I116" s="343"/>
      <c r="J116" s="343"/>
      <c r="K116" s="343"/>
      <c r="L116" s="343"/>
      <c r="M116" s="343"/>
      <c r="N116" s="343"/>
      <c r="O116" s="343"/>
      <c r="P116" s="343"/>
      <c r="Q116" s="344"/>
      <c r="R116" s="351"/>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3"/>
      <c r="BU116" s="306" t="str">
        <f>IF(BV116="","",COUNTIFS($BV$63:BV116,"○"))&amp;BV116</f>
        <v/>
      </c>
      <c r="BV116" s="306" t="str">
        <f>IF(BW116&lt;&gt;"","○","")</f>
        <v/>
      </c>
      <c r="BW116" s="305" t="str">
        <f>MID($R$116,1,DBCS(40))</f>
        <v/>
      </c>
      <c r="BX116" s="305"/>
    </row>
    <row r="117" spans="5:76" ht="5.25" customHeight="1" x14ac:dyDescent="0.15">
      <c r="G117" s="345"/>
      <c r="H117" s="346"/>
      <c r="I117" s="346"/>
      <c r="J117" s="346"/>
      <c r="K117" s="346"/>
      <c r="L117" s="346"/>
      <c r="M117" s="346"/>
      <c r="N117" s="346"/>
      <c r="O117" s="346"/>
      <c r="P117" s="346"/>
      <c r="Q117" s="347"/>
      <c r="R117" s="354"/>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6"/>
      <c r="BU117" s="306"/>
      <c r="BV117" s="306"/>
      <c r="BW117" s="305"/>
      <c r="BX117" s="305"/>
    </row>
    <row r="118" spans="5:76" ht="5.25" customHeight="1" x14ac:dyDescent="0.15">
      <c r="G118" s="348"/>
      <c r="H118" s="349"/>
      <c r="I118" s="349"/>
      <c r="J118" s="349"/>
      <c r="K118" s="349"/>
      <c r="L118" s="349"/>
      <c r="M118" s="349"/>
      <c r="N118" s="349"/>
      <c r="O118" s="349"/>
      <c r="P118" s="349"/>
      <c r="Q118" s="350"/>
      <c r="R118" s="354"/>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6"/>
      <c r="BU118" s="306"/>
      <c r="BV118" s="306"/>
      <c r="BW118" s="305"/>
      <c r="BX118" s="305"/>
    </row>
    <row r="119" spans="5:76" ht="5.25" customHeight="1" x14ac:dyDescent="0.15">
      <c r="G119" s="360" t="s">
        <v>385</v>
      </c>
      <c r="H119" s="361"/>
      <c r="I119" s="361"/>
      <c r="J119" s="361"/>
      <c r="K119" s="361"/>
      <c r="L119" s="361"/>
      <c r="M119" s="361"/>
      <c r="N119" s="361"/>
      <c r="O119" s="361"/>
      <c r="P119" s="361"/>
      <c r="Q119" s="362"/>
      <c r="R119" s="354"/>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6"/>
      <c r="BU119" s="306" t="str">
        <f>IF(BV119="","",COUNTIFS($BV$63:BV119,"○"))&amp;BV119</f>
        <v/>
      </c>
      <c r="BV119" s="306" t="str">
        <f>IF(BW119&lt;&gt;"","○","")</f>
        <v/>
      </c>
      <c r="BW119" s="305" t="str">
        <f>IF(LEN($R$116)&gt;40,DBCS(MID($R$116,41,40)),"")</f>
        <v/>
      </c>
      <c r="BX119" s="305"/>
    </row>
    <row r="120" spans="5:76" ht="5.25" customHeight="1" x14ac:dyDescent="0.15">
      <c r="G120" s="363"/>
      <c r="H120" s="241"/>
      <c r="I120" s="241"/>
      <c r="J120" s="241"/>
      <c r="K120" s="241"/>
      <c r="L120" s="241"/>
      <c r="M120" s="241"/>
      <c r="N120" s="241"/>
      <c r="O120" s="241"/>
      <c r="P120" s="241"/>
      <c r="Q120" s="364"/>
      <c r="R120" s="354"/>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6"/>
      <c r="BU120" s="306"/>
      <c r="BV120" s="306"/>
      <c r="BW120" s="305"/>
      <c r="BX120" s="305"/>
    </row>
    <row r="121" spans="5:76" ht="5.25" customHeight="1" x14ac:dyDescent="0.15">
      <c r="G121" s="363"/>
      <c r="H121" s="241"/>
      <c r="I121" s="241"/>
      <c r="J121" s="241"/>
      <c r="K121" s="241"/>
      <c r="L121" s="241"/>
      <c r="M121" s="241"/>
      <c r="N121" s="241"/>
      <c r="O121" s="241"/>
      <c r="P121" s="241"/>
      <c r="Q121" s="364"/>
      <c r="R121" s="354"/>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BO121" s="355"/>
      <c r="BP121" s="355"/>
      <c r="BQ121" s="355"/>
      <c r="BR121" s="355"/>
      <c r="BS121" s="355"/>
      <c r="BT121" s="356"/>
      <c r="BU121" s="306"/>
      <c r="BV121" s="306"/>
      <c r="BW121" s="305"/>
      <c r="BX121" s="305"/>
    </row>
    <row r="122" spans="5:76" ht="5.25" customHeight="1" x14ac:dyDescent="0.15">
      <c r="G122" s="363" t="str">
        <f>"現在"&amp;LEN(R116)&amp;"字"</f>
        <v>現在0字</v>
      </c>
      <c r="H122" s="241"/>
      <c r="I122" s="241"/>
      <c r="J122" s="241"/>
      <c r="K122" s="241"/>
      <c r="L122" s="241"/>
      <c r="M122" s="241"/>
      <c r="N122" s="241"/>
      <c r="O122" s="241"/>
      <c r="P122" s="241"/>
      <c r="Q122" s="364"/>
      <c r="R122" s="354"/>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BO122" s="355"/>
      <c r="BP122" s="355"/>
      <c r="BQ122" s="355"/>
      <c r="BR122" s="355"/>
      <c r="BS122" s="355"/>
      <c r="BT122" s="356"/>
      <c r="BU122" s="306" t="str">
        <f>IF(BV122="","",COUNTIFS($BV$63:BV122,"○"))&amp;BV122</f>
        <v/>
      </c>
      <c r="BV122" s="306" t="str">
        <f>IF(BW122&lt;&gt;"","○","")</f>
        <v/>
      </c>
      <c r="BW122" s="305" t="str">
        <f>IF(LEN($R$116)&gt;80,DBCS(MID($R$116,81,40)),"")</f>
        <v/>
      </c>
      <c r="BX122" s="305"/>
    </row>
    <row r="123" spans="5:76" ht="5.25" customHeight="1" x14ac:dyDescent="0.15">
      <c r="G123" s="363"/>
      <c r="H123" s="241"/>
      <c r="I123" s="241"/>
      <c r="J123" s="241"/>
      <c r="K123" s="241"/>
      <c r="L123" s="241"/>
      <c r="M123" s="241"/>
      <c r="N123" s="241"/>
      <c r="O123" s="241"/>
      <c r="P123" s="241"/>
      <c r="Q123" s="364"/>
      <c r="R123" s="354"/>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BO123" s="355"/>
      <c r="BP123" s="355"/>
      <c r="BQ123" s="355"/>
      <c r="BR123" s="355"/>
      <c r="BS123" s="355"/>
      <c r="BT123" s="356"/>
      <c r="BU123" s="306"/>
      <c r="BV123" s="306"/>
      <c r="BW123" s="305"/>
      <c r="BX123" s="305"/>
    </row>
    <row r="124" spans="5:76" ht="5.25" customHeight="1" x14ac:dyDescent="0.15">
      <c r="G124" s="363"/>
      <c r="H124" s="241"/>
      <c r="I124" s="241"/>
      <c r="J124" s="241"/>
      <c r="K124" s="241"/>
      <c r="L124" s="241"/>
      <c r="M124" s="241"/>
      <c r="N124" s="241"/>
      <c r="O124" s="241"/>
      <c r="P124" s="241"/>
      <c r="Q124" s="364"/>
      <c r="R124" s="354"/>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BO124" s="355"/>
      <c r="BP124" s="355"/>
      <c r="BQ124" s="355"/>
      <c r="BR124" s="355"/>
      <c r="BS124" s="355"/>
      <c r="BT124" s="356"/>
      <c r="BU124" s="306"/>
      <c r="BV124" s="306"/>
      <c r="BW124" s="305"/>
      <c r="BX124" s="305"/>
    </row>
    <row r="125" spans="5:76" ht="5.25" customHeight="1" x14ac:dyDescent="0.15">
      <c r="G125" s="365"/>
      <c r="H125" s="366"/>
      <c r="I125" s="366"/>
      <c r="J125" s="366"/>
      <c r="K125" s="366"/>
      <c r="L125" s="366"/>
      <c r="M125" s="366"/>
      <c r="N125" s="366"/>
      <c r="O125" s="366"/>
      <c r="P125" s="366"/>
      <c r="Q125" s="367"/>
      <c r="R125" s="354"/>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BO125" s="355"/>
      <c r="BP125" s="355"/>
      <c r="BQ125" s="355"/>
      <c r="BR125" s="355"/>
      <c r="BS125" s="355"/>
      <c r="BT125" s="356"/>
      <c r="BU125" s="306" t="str">
        <f>IF(BV125="","",COUNTIFS($BV$63:BV125,"○"))&amp;BV125</f>
        <v/>
      </c>
      <c r="BV125" s="306" t="str">
        <f>IF(BW125&lt;&gt;"","○","")</f>
        <v/>
      </c>
      <c r="BW125" s="305" t="str">
        <f>IF(LEN($R$116)&gt;120,DBCS(MID($R$116,121,40)),"")</f>
        <v/>
      </c>
      <c r="BX125" s="305"/>
    </row>
    <row r="126" spans="5:76" ht="5.25" customHeight="1" x14ac:dyDescent="0.15">
      <c r="R126" s="354"/>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BO126" s="355"/>
      <c r="BP126" s="355"/>
      <c r="BQ126" s="355"/>
      <c r="BR126" s="355"/>
      <c r="BS126" s="355"/>
      <c r="BT126" s="356"/>
      <c r="BU126" s="306"/>
      <c r="BV126" s="306"/>
      <c r="BW126" s="305"/>
      <c r="BX126" s="305"/>
    </row>
    <row r="127" spans="5:76" ht="5.25" customHeight="1" x14ac:dyDescent="0.15">
      <c r="R127" s="354"/>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BO127" s="355"/>
      <c r="BP127" s="355"/>
      <c r="BQ127" s="355"/>
      <c r="BR127" s="355"/>
      <c r="BS127" s="355"/>
      <c r="BT127" s="356"/>
      <c r="BU127" s="306"/>
      <c r="BV127" s="306"/>
      <c r="BW127" s="305"/>
      <c r="BX127" s="305"/>
    </row>
    <row r="128" spans="5:76" ht="5.25" customHeight="1" x14ac:dyDescent="0.15">
      <c r="R128" s="354"/>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6"/>
      <c r="BU128" s="306" t="str">
        <f>IF(BV128="","",COUNTIFS($BV$63:BV128,"○"))&amp;BV128</f>
        <v/>
      </c>
      <c r="BV128" s="306" t="str">
        <f>IF(BW128&lt;&gt;"","○","")</f>
        <v/>
      </c>
      <c r="BW128" s="305" t="str">
        <f>IF(LEN($R$116)&gt;160,DBCS(MID($R$116,161,40)),"")</f>
        <v/>
      </c>
      <c r="BX128" s="164"/>
    </row>
    <row r="129" spans="5:76" ht="5.25" hidden="1" customHeight="1" x14ac:dyDescent="0.15">
      <c r="R129" s="354"/>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6"/>
      <c r="BU129" s="306"/>
      <c r="BV129" s="306"/>
      <c r="BW129" s="305"/>
      <c r="BX129" s="164"/>
    </row>
    <row r="130" spans="5:76" ht="5.25" hidden="1" customHeight="1" x14ac:dyDescent="0.15">
      <c r="R130" s="354"/>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6"/>
      <c r="BU130" s="306"/>
      <c r="BV130" s="306"/>
      <c r="BW130" s="305"/>
      <c r="BX130" s="164"/>
    </row>
    <row r="131" spans="5:76" ht="5.25" hidden="1" customHeight="1" x14ac:dyDescent="0.15">
      <c r="R131" s="354"/>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6"/>
      <c r="BU131" s="306" t="str">
        <f>IF(BV131="","",COUNTIFS($BV$63:BV131,"○"))&amp;BV131</f>
        <v/>
      </c>
      <c r="BV131" s="306" t="str">
        <f>IF(BW131&lt;&gt;"","○","")</f>
        <v/>
      </c>
      <c r="BW131" s="305" t="str">
        <f>IF(LEN($R$116)&gt;200,DBCS(MID($R$116,201,40)),"")</f>
        <v/>
      </c>
      <c r="BX131" s="305"/>
    </row>
    <row r="132" spans="5:76" ht="5.25" customHeight="1" x14ac:dyDescent="0.15">
      <c r="R132" s="354"/>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55"/>
      <c r="BM132" s="355"/>
      <c r="BN132" s="355"/>
      <c r="BO132" s="355"/>
      <c r="BP132" s="355"/>
      <c r="BQ132" s="355"/>
      <c r="BR132" s="355"/>
      <c r="BS132" s="355"/>
      <c r="BT132" s="356"/>
      <c r="BU132" s="306"/>
      <c r="BV132" s="306"/>
      <c r="BW132" s="305"/>
      <c r="BX132" s="305"/>
    </row>
    <row r="133" spans="5:76" ht="5.25" customHeight="1" x14ac:dyDescent="0.15">
      <c r="R133" s="357"/>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8"/>
      <c r="AY133" s="358"/>
      <c r="AZ133" s="358"/>
      <c r="BA133" s="358"/>
      <c r="BB133" s="358"/>
      <c r="BC133" s="358"/>
      <c r="BD133" s="358"/>
      <c r="BE133" s="358"/>
      <c r="BF133" s="358"/>
      <c r="BG133" s="358"/>
      <c r="BH133" s="358"/>
      <c r="BI133" s="358"/>
      <c r="BJ133" s="358"/>
      <c r="BK133" s="358"/>
      <c r="BL133" s="358"/>
      <c r="BM133" s="358"/>
      <c r="BN133" s="358"/>
      <c r="BO133" s="358"/>
      <c r="BP133" s="358"/>
      <c r="BQ133" s="358"/>
      <c r="BR133" s="358"/>
      <c r="BS133" s="358"/>
      <c r="BT133" s="359"/>
      <c r="BU133" s="306"/>
      <c r="BV133" s="306"/>
      <c r="BW133" s="305"/>
      <c r="BX133" s="305"/>
    </row>
    <row r="134" spans="5:76" s="108" customFormat="1" ht="5.25" customHeight="1" x14ac:dyDescent="0.15">
      <c r="E134" s="124"/>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09"/>
      <c r="BV134" s="109"/>
      <c r="BW134" s="165"/>
      <c r="BX134" s="110"/>
    </row>
    <row r="135" spans="5:76" ht="5.25" customHeight="1" x14ac:dyDescent="0.15">
      <c r="G135" s="342" t="s">
        <v>311</v>
      </c>
      <c r="H135" s="343"/>
      <c r="I135" s="343"/>
      <c r="J135" s="343"/>
      <c r="K135" s="343"/>
      <c r="L135" s="343"/>
      <c r="M135" s="343"/>
      <c r="N135" s="343"/>
      <c r="O135" s="343"/>
      <c r="P135" s="343"/>
      <c r="Q135" s="344"/>
      <c r="R135" s="351"/>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3"/>
      <c r="BU135" s="306" t="str">
        <f>IF(BV135="","",COUNTIFS($BV$63:BV135,"○"))&amp;BV135</f>
        <v/>
      </c>
      <c r="BV135" s="306" t="str">
        <f>IF(BW135&lt;&gt;"","○","")</f>
        <v/>
      </c>
      <c r="BW135" s="305" t="str">
        <f>MID($R$135,1,DBCS(40))</f>
        <v/>
      </c>
      <c r="BX135" s="305"/>
    </row>
    <row r="136" spans="5:76" ht="5.25" customHeight="1" x14ac:dyDescent="0.15">
      <c r="G136" s="345"/>
      <c r="H136" s="346"/>
      <c r="I136" s="346"/>
      <c r="J136" s="346"/>
      <c r="K136" s="346"/>
      <c r="L136" s="346"/>
      <c r="M136" s="346"/>
      <c r="N136" s="346"/>
      <c r="O136" s="346"/>
      <c r="P136" s="346"/>
      <c r="Q136" s="347"/>
      <c r="R136" s="354"/>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6"/>
      <c r="BU136" s="306"/>
      <c r="BV136" s="306"/>
      <c r="BW136" s="305"/>
      <c r="BX136" s="305"/>
    </row>
    <row r="137" spans="5:76" ht="5.25" customHeight="1" x14ac:dyDescent="0.15">
      <c r="G137" s="348"/>
      <c r="H137" s="349"/>
      <c r="I137" s="349"/>
      <c r="J137" s="349"/>
      <c r="K137" s="349"/>
      <c r="L137" s="349"/>
      <c r="M137" s="349"/>
      <c r="N137" s="349"/>
      <c r="O137" s="349"/>
      <c r="P137" s="349"/>
      <c r="Q137" s="350"/>
      <c r="R137" s="354"/>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6"/>
      <c r="BU137" s="306"/>
      <c r="BV137" s="306"/>
      <c r="BW137" s="305"/>
      <c r="BX137" s="305"/>
    </row>
    <row r="138" spans="5:76" ht="5.25" customHeight="1" x14ac:dyDescent="0.15">
      <c r="G138" s="360" t="s">
        <v>385</v>
      </c>
      <c r="H138" s="361"/>
      <c r="I138" s="361"/>
      <c r="J138" s="361"/>
      <c r="K138" s="361"/>
      <c r="L138" s="361"/>
      <c r="M138" s="361"/>
      <c r="N138" s="361"/>
      <c r="O138" s="361"/>
      <c r="P138" s="361"/>
      <c r="Q138" s="362"/>
      <c r="R138" s="354"/>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6"/>
      <c r="BU138" s="306" t="str">
        <f>IF(BV138="","",COUNTIFS($BV$63:BV138,"○"))&amp;BV138</f>
        <v/>
      </c>
      <c r="BV138" s="306" t="str">
        <f>IF(BW138&lt;&gt;"","○","")</f>
        <v/>
      </c>
      <c r="BW138" s="305" t="str">
        <f>IF(LEN($R$135)&gt;40,DBCS(MID($R$135,41,40)),"")</f>
        <v/>
      </c>
      <c r="BX138" s="305"/>
    </row>
    <row r="139" spans="5:76" ht="5.25" customHeight="1" x14ac:dyDescent="0.15">
      <c r="G139" s="363"/>
      <c r="H139" s="241"/>
      <c r="I139" s="241"/>
      <c r="J139" s="241"/>
      <c r="K139" s="241"/>
      <c r="L139" s="241"/>
      <c r="M139" s="241"/>
      <c r="N139" s="241"/>
      <c r="O139" s="241"/>
      <c r="P139" s="241"/>
      <c r="Q139" s="364"/>
      <c r="R139" s="354"/>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6"/>
      <c r="BU139" s="306"/>
      <c r="BV139" s="306"/>
      <c r="BW139" s="305"/>
      <c r="BX139" s="305"/>
    </row>
    <row r="140" spans="5:76" ht="5.25" customHeight="1" x14ac:dyDescent="0.15">
      <c r="G140" s="363"/>
      <c r="H140" s="241"/>
      <c r="I140" s="241"/>
      <c r="J140" s="241"/>
      <c r="K140" s="241"/>
      <c r="L140" s="241"/>
      <c r="M140" s="241"/>
      <c r="N140" s="241"/>
      <c r="O140" s="241"/>
      <c r="P140" s="241"/>
      <c r="Q140" s="364"/>
      <c r="R140" s="354"/>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5"/>
      <c r="BH140" s="355"/>
      <c r="BI140" s="355"/>
      <c r="BJ140" s="355"/>
      <c r="BK140" s="355"/>
      <c r="BL140" s="355"/>
      <c r="BM140" s="355"/>
      <c r="BN140" s="355"/>
      <c r="BO140" s="355"/>
      <c r="BP140" s="355"/>
      <c r="BQ140" s="355"/>
      <c r="BR140" s="355"/>
      <c r="BS140" s="355"/>
      <c r="BT140" s="356"/>
      <c r="BU140" s="306"/>
      <c r="BV140" s="306"/>
      <c r="BW140" s="305"/>
      <c r="BX140" s="305"/>
    </row>
    <row r="141" spans="5:76" ht="5.25" customHeight="1" x14ac:dyDescent="0.15">
      <c r="G141" s="363" t="str">
        <f>"現在"&amp;LEN(R135)&amp;"字"</f>
        <v>現在0字</v>
      </c>
      <c r="H141" s="241"/>
      <c r="I141" s="241"/>
      <c r="J141" s="241"/>
      <c r="K141" s="241"/>
      <c r="L141" s="241"/>
      <c r="M141" s="241"/>
      <c r="N141" s="241"/>
      <c r="O141" s="241"/>
      <c r="P141" s="241"/>
      <c r="Q141" s="364"/>
      <c r="R141" s="354"/>
      <c r="S141" s="355"/>
      <c r="T141" s="355"/>
      <c r="U141" s="355"/>
      <c r="V141" s="355"/>
      <c r="W141" s="355"/>
      <c r="X141" s="355"/>
      <c r="Y141" s="355"/>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5"/>
      <c r="BB141" s="355"/>
      <c r="BC141" s="355"/>
      <c r="BD141" s="355"/>
      <c r="BE141" s="355"/>
      <c r="BF141" s="355"/>
      <c r="BG141" s="355"/>
      <c r="BH141" s="355"/>
      <c r="BI141" s="355"/>
      <c r="BJ141" s="355"/>
      <c r="BK141" s="355"/>
      <c r="BL141" s="355"/>
      <c r="BM141" s="355"/>
      <c r="BN141" s="355"/>
      <c r="BO141" s="355"/>
      <c r="BP141" s="355"/>
      <c r="BQ141" s="355"/>
      <c r="BR141" s="355"/>
      <c r="BS141" s="355"/>
      <c r="BT141" s="356"/>
      <c r="BU141" s="306" t="str">
        <f>IF(BV141="","",COUNTIFS($BV$63:BV141,"○"))&amp;BV141</f>
        <v/>
      </c>
      <c r="BV141" s="306" t="str">
        <f>IF(BW141&lt;&gt;"","○","")</f>
        <v/>
      </c>
      <c r="BW141" s="305" t="str">
        <f>IF(LEN($R$135)&gt;80,DBCS(MID($R$135,81,40)),"")</f>
        <v/>
      </c>
      <c r="BX141" s="305"/>
    </row>
    <row r="142" spans="5:76" ht="5.25" customHeight="1" x14ac:dyDescent="0.15">
      <c r="G142" s="363"/>
      <c r="H142" s="241"/>
      <c r="I142" s="241"/>
      <c r="J142" s="241"/>
      <c r="K142" s="241"/>
      <c r="L142" s="241"/>
      <c r="M142" s="241"/>
      <c r="N142" s="241"/>
      <c r="O142" s="241"/>
      <c r="P142" s="241"/>
      <c r="Q142" s="364"/>
      <c r="R142" s="354"/>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6"/>
      <c r="BU142" s="306"/>
      <c r="BV142" s="306"/>
      <c r="BW142" s="305"/>
      <c r="BX142" s="305"/>
    </row>
    <row r="143" spans="5:76" ht="5.25" customHeight="1" x14ac:dyDescent="0.15">
      <c r="G143" s="363"/>
      <c r="H143" s="241"/>
      <c r="I143" s="241"/>
      <c r="J143" s="241"/>
      <c r="K143" s="241"/>
      <c r="L143" s="241"/>
      <c r="M143" s="241"/>
      <c r="N143" s="241"/>
      <c r="O143" s="241"/>
      <c r="P143" s="241"/>
      <c r="Q143" s="364"/>
      <c r="R143" s="354"/>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6"/>
      <c r="BU143" s="306"/>
      <c r="BV143" s="306"/>
      <c r="BW143" s="305"/>
      <c r="BX143" s="305"/>
    </row>
    <row r="144" spans="5:76" ht="5.25" customHeight="1" x14ac:dyDescent="0.15">
      <c r="G144" s="365"/>
      <c r="H144" s="366"/>
      <c r="I144" s="366"/>
      <c r="J144" s="366"/>
      <c r="K144" s="366"/>
      <c r="L144" s="366"/>
      <c r="M144" s="366"/>
      <c r="N144" s="366"/>
      <c r="O144" s="366"/>
      <c r="P144" s="366"/>
      <c r="Q144" s="367"/>
      <c r="R144" s="354"/>
      <c r="S144" s="355"/>
      <c r="T144" s="355"/>
      <c r="U144" s="355"/>
      <c r="V144" s="355"/>
      <c r="W144" s="355"/>
      <c r="X144" s="355"/>
      <c r="Y144" s="355"/>
      <c r="Z144" s="355"/>
      <c r="AA144" s="355"/>
      <c r="AB144" s="355"/>
      <c r="AC144" s="355"/>
      <c r="AD144" s="355"/>
      <c r="AE144" s="355"/>
      <c r="AF144" s="355"/>
      <c r="AG144" s="355"/>
      <c r="AH144" s="355"/>
      <c r="AI144" s="355"/>
      <c r="AJ144" s="355"/>
      <c r="AK144" s="355"/>
      <c r="AL144" s="355"/>
      <c r="AM144" s="355"/>
      <c r="AN144" s="355"/>
      <c r="AO144" s="355"/>
      <c r="AP144" s="355"/>
      <c r="AQ144" s="355"/>
      <c r="AR144" s="355"/>
      <c r="AS144" s="355"/>
      <c r="AT144" s="355"/>
      <c r="AU144" s="355"/>
      <c r="AV144" s="355"/>
      <c r="AW144" s="355"/>
      <c r="AX144" s="355"/>
      <c r="AY144" s="355"/>
      <c r="AZ144" s="355"/>
      <c r="BA144" s="355"/>
      <c r="BB144" s="355"/>
      <c r="BC144" s="355"/>
      <c r="BD144" s="355"/>
      <c r="BE144" s="355"/>
      <c r="BF144" s="355"/>
      <c r="BG144" s="355"/>
      <c r="BH144" s="355"/>
      <c r="BI144" s="355"/>
      <c r="BJ144" s="355"/>
      <c r="BK144" s="355"/>
      <c r="BL144" s="355"/>
      <c r="BM144" s="355"/>
      <c r="BN144" s="355"/>
      <c r="BO144" s="355"/>
      <c r="BP144" s="355"/>
      <c r="BQ144" s="355"/>
      <c r="BR144" s="355"/>
      <c r="BS144" s="355"/>
      <c r="BT144" s="356"/>
      <c r="BU144" s="306" t="str">
        <f>IF(BV144="","",COUNTIFS($BV$63:BV144,"○"))&amp;BV144</f>
        <v/>
      </c>
      <c r="BV144" s="306" t="str">
        <f>IF(BW144&lt;&gt;"","○","")</f>
        <v/>
      </c>
      <c r="BW144" s="305" t="str">
        <f>IF(LEN($R$135)&gt;120,DBCS(MID($R$135,121,40)),"")</f>
        <v/>
      </c>
      <c r="BX144" s="305"/>
    </row>
    <row r="145" spans="5:76" ht="5.25" customHeight="1" x14ac:dyDescent="0.15">
      <c r="R145" s="354"/>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c r="BN145" s="355"/>
      <c r="BO145" s="355"/>
      <c r="BP145" s="355"/>
      <c r="BQ145" s="355"/>
      <c r="BR145" s="355"/>
      <c r="BS145" s="355"/>
      <c r="BT145" s="356"/>
      <c r="BU145" s="306"/>
      <c r="BV145" s="306"/>
      <c r="BW145" s="305"/>
      <c r="BX145" s="305"/>
    </row>
    <row r="146" spans="5:76" ht="5.25" customHeight="1" x14ac:dyDescent="0.15">
      <c r="R146" s="354"/>
      <c r="S146" s="355"/>
      <c r="T146" s="355"/>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c r="AY146" s="355"/>
      <c r="AZ146" s="355"/>
      <c r="BA146" s="355"/>
      <c r="BB146" s="355"/>
      <c r="BC146" s="355"/>
      <c r="BD146" s="355"/>
      <c r="BE146" s="355"/>
      <c r="BF146" s="355"/>
      <c r="BG146" s="355"/>
      <c r="BH146" s="355"/>
      <c r="BI146" s="355"/>
      <c r="BJ146" s="355"/>
      <c r="BK146" s="355"/>
      <c r="BL146" s="355"/>
      <c r="BM146" s="355"/>
      <c r="BN146" s="355"/>
      <c r="BO146" s="355"/>
      <c r="BP146" s="355"/>
      <c r="BQ146" s="355"/>
      <c r="BR146" s="355"/>
      <c r="BS146" s="355"/>
      <c r="BT146" s="356"/>
      <c r="BU146" s="306"/>
      <c r="BV146" s="306"/>
      <c r="BW146" s="305"/>
      <c r="BX146" s="305"/>
    </row>
    <row r="147" spans="5:76" ht="5.25" hidden="1" customHeight="1" x14ac:dyDescent="0.15">
      <c r="R147" s="354"/>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6"/>
      <c r="BU147" s="306" t="str">
        <f>IF(BV147="","",COUNTIFS($BV$63:BV147,"○"))&amp;BV147</f>
        <v/>
      </c>
      <c r="BV147" s="306" t="str">
        <f>IF(BW147&lt;&gt;"","○","")</f>
        <v/>
      </c>
      <c r="BW147" s="305" t="str">
        <f>IF(LEN($R$135)&gt;160,DBCS(MID($R$135,161,40)),"")</f>
        <v/>
      </c>
      <c r="BX147" s="305"/>
    </row>
    <row r="148" spans="5:76" ht="5.25" hidden="1" customHeight="1" x14ac:dyDescent="0.15">
      <c r="R148" s="354"/>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6"/>
      <c r="BU148" s="306"/>
      <c r="BV148" s="306"/>
      <c r="BW148" s="305"/>
      <c r="BX148" s="305"/>
    </row>
    <row r="149" spans="5:76" ht="5.25" hidden="1" customHeight="1" x14ac:dyDescent="0.15">
      <c r="R149" s="354"/>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6"/>
      <c r="BU149" s="306"/>
      <c r="BV149" s="306"/>
      <c r="BW149" s="305"/>
      <c r="BX149" s="305"/>
    </row>
    <row r="150" spans="5:76" ht="5.25" customHeight="1" x14ac:dyDescent="0.15">
      <c r="R150" s="354"/>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6"/>
      <c r="BU150" s="306" t="str">
        <f>IF(BV150="","",COUNTIFS($BV$63:BV150,"○"))&amp;BV150</f>
        <v/>
      </c>
      <c r="BV150" s="306" t="str">
        <f>IF(BW150&lt;&gt;"","○","")</f>
        <v/>
      </c>
      <c r="BW150" s="305" t="str">
        <f>IF(LEN($R$135)&gt;200,DBCS(MID($R$135,201,40)),"")</f>
        <v/>
      </c>
      <c r="BX150" s="305"/>
    </row>
    <row r="151" spans="5:76" ht="5.25" customHeight="1" x14ac:dyDescent="0.15">
      <c r="R151" s="354"/>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6"/>
      <c r="BU151" s="306"/>
      <c r="BV151" s="306"/>
      <c r="BW151" s="305"/>
      <c r="BX151" s="305"/>
    </row>
    <row r="152" spans="5:76" ht="5.25" customHeight="1" x14ac:dyDescent="0.15">
      <c r="R152" s="357"/>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8"/>
      <c r="BS152" s="358"/>
      <c r="BT152" s="359"/>
      <c r="BU152" s="306"/>
      <c r="BV152" s="306"/>
      <c r="BW152" s="305"/>
      <c r="BX152" s="305"/>
    </row>
    <row r="153" spans="5:76" s="108" customFormat="1" ht="5.25" customHeight="1" x14ac:dyDescent="0.15">
      <c r="E153" s="124"/>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09"/>
      <c r="BV153" s="109"/>
      <c r="BW153" s="165"/>
      <c r="BX153" s="110"/>
    </row>
    <row r="154" spans="5:76" ht="5.25" customHeight="1" x14ac:dyDescent="0.15">
      <c r="G154" s="342" t="s">
        <v>312</v>
      </c>
      <c r="H154" s="343"/>
      <c r="I154" s="343"/>
      <c r="J154" s="343"/>
      <c r="K154" s="343"/>
      <c r="L154" s="343"/>
      <c r="M154" s="343"/>
      <c r="N154" s="343"/>
      <c r="O154" s="343"/>
      <c r="P154" s="343"/>
      <c r="Q154" s="344"/>
      <c r="R154" s="351"/>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352"/>
      <c r="BM154" s="352"/>
      <c r="BN154" s="352"/>
      <c r="BO154" s="352"/>
      <c r="BP154" s="352"/>
      <c r="BQ154" s="352"/>
      <c r="BR154" s="352"/>
      <c r="BS154" s="352"/>
      <c r="BT154" s="353"/>
      <c r="BU154" s="306" t="str">
        <f>IF(BV154="","",COUNTIFS($BV$63:BV154,"○"))&amp;BV154</f>
        <v/>
      </c>
      <c r="BV154" s="306" t="str">
        <f>IF(BW154&lt;&gt;"","○","")</f>
        <v/>
      </c>
      <c r="BW154" s="305" t="str">
        <f>MID($R$154,1,DBCS(40))</f>
        <v/>
      </c>
      <c r="BX154" s="305"/>
    </row>
    <row r="155" spans="5:76" ht="5.25" customHeight="1" x14ac:dyDescent="0.15">
      <c r="G155" s="345"/>
      <c r="H155" s="346"/>
      <c r="I155" s="346"/>
      <c r="J155" s="346"/>
      <c r="K155" s="346"/>
      <c r="L155" s="346"/>
      <c r="M155" s="346"/>
      <c r="N155" s="346"/>
      <c r="O155" s="346"/>
      <c r="P155" s="346"/>
      <c r="Q155" s="347"/>
      <c r="R155" s="354"/>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6"/>
      <c r="BU155" s="306"/>
      <c r="BV155" s="306"/>
      <c r="BW155" s="305"/>
      <c r="BX155" s="305"/>
    </row>
    <row r="156" spans="5:76" ht="5.25" customHeight="1" x14ac:dyDescent="0.15">
      <c r="G156" s="348"/>
      <c r="H156" s="349"/>
      <c r="I156" s="349"/>
      <c r="J156" s="349"/>
      <c r="K156" s="349"/>
      <c r="L156" s="349"/>
      <c r="M156" s="349"/>
      <c r="N156" s="349"/>
      <c r="O156" s="349"/>
      <c r="P156" s="349"/>
      <c r="Q156" s="350"/>
      <c r="R156" s="354"/>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6"/>
      <c r="BU156" s="306"/>
      <c r="BV156" s="306"/>
      <c r="BW156" s="305"/>
      <c r="BX156" s="305"/>
    </row>
    <row r="157" spans="5:76" ht="5.25" customHeight="1" x14ac:dyDescent="0.15">
      <c r="G157" s="360" t="s">
        <v>385</v>
      </c>
      <c r="H157" s="361"/>
      <c r="I157" s="361"/>
      <c r="J157" s="361"/>
      <c r="K157" s="361"/>
      <c r="L157" s="361"/>
      <c r="M157" s="361"/>
      <c r="N157" s="361"/>
      <c r="O157" s="361"/>
      <c r="P157" s="361"/>
      <c r="Q157" s="362"/>
      <c r="R157" s="354"/>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6"/>
      <c r="BU157" s="306" t="str">
        <f>IF(BV157="","",COUNTIFS($BV$63:BV157,"○"))&amp;BV157</f>
        <v/>
      </c>
      <c r="BV157" s="306" t="str">
        <f>IF(BW157&lt;&gt;"","○","")</f>
        <v/>
      </c>
      <c r="BW157" s="305" t="str">
        <f>IF(LEN($R$154)&gt;40,DBCS(MID($R$154,41,40)),"")</f>
        <v/>
      </c>
      <c r="BX157" s="305"/>
    </row>
    <row r="158" spans="5:76" ht="5.25" customHeight="1" x14ac:dyDescent="0.15">
      <c r="G158" s="363"/>
      <c r="H158" s="241"/>
      <c r="I158" s="241"/>
      <c r="J158" s="241"/>
      <c r="K158" s="241"/>
      <c r="L158" s="241"/>
      <c r="M158" s="241"/>
      <c r="N158" s="241"/>
      <c r="O158" s="241"/>
      <c r="P158" s="241"/>
      <c r="Q158" s="364"/>
      <c r="R158" s="354"/>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6"/>
      <c r="BU158" s="306"/>
      <c r="BV158" s="306"/>
      <c r="BW158" s="305"/>
      <c r="BX158" s="305"/>
    </row>
    <row r="159" spans="5:76" ht="5.25" customHeight="1" x14ac:dyDescent="0.15">
      <c r="G159" s="363"/>
      <c r="H159" s="241"/>
      <c r="I159" s="241"/>
      <c r="J159" s="241"/>
      <c r="K159" s="241"/>
      <c r="L159" s="241"/>
      <c r="M159" s="241"/>
      <c r="N159" s="241"/>
      <c r="O159" s="241"/>
      <c r="P159" s="241"/>
      <c r="Q159" s="364"/>
      <c r="R159" s="354"/>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6"/>
      <c r="BU159" s="306"/>
      <c r="BV159" s="306"/>
      <c r="BW159" s="305"/>
      <c r="BX159" s="305"/>
    </row>
    <row r="160" spans="5:76" ht="5.25" customHeight="1" x14ac:dyDescent="0.15">
      <c r="G160" s="363" t="str">
        <f>"現在"&amp;LEN(R154)&amp;"字"</f>
        <v>現在0字</v>
      </c>
      <c r="H160" s="241"/>
      <c r="I160" s="241"/>
      <c r="J160" s="241"/>
      <c r="K160" s="241"/>
      <c r="L160" s="241"/>
      <c r="M160" s="241"/>
      <c r="N160" s="241"/>
      <c r="O160" s="241"/>
      <c r="P160" s="241"/>
      <c r="Q160" s="364"/>
      <c r="R160" s="354"/>
      <c r="S160" s="355"/>
      <c r="T160" s="355"/>
      <c r="U160" s="355"/>
      <c r="V160" s="355"/>
      <c r="W160" s="355"/>
      <c r="X160" s="355"/>
      <c r="Y160" s="355"/>
      <c r="Z160" s="355"/>
      <c r="AA160" s="355"/>
      <c r="AB160" s="355"/>
      <c r="AC160" s="355"/>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6"/>
      <c r="BU160" s="306" t="str">
        <f>IF(BV160="","",COUNTIFS($BV$63:BV160,"○"))&amp;BV160</f>
        <v/>
      </c>
      <c r="BV160" s="306" t="str">
        <f>IF(BW160&lt;&gt;"","○","")</f>
        <v/>
      </c>
      <c r="BW160" s="305" t="str">
        <f>IF(LEN($R$154)&gt;80,DBCS(MID($R$154,81,40)),"")</f>
        <v/>
      </c>
      <c r="BX160" s="305"/>
    </row>
    <row r="161" spans="7:76" ht="5.25" customHeight="1" x14ac:dyDescent="0.15">
      <c r="G161" s="363"/>
      <c r="H161" s="241"/>
      <c r="I161" s="241"/>
      <c r="J161" s="241"/>
      <c r="K161" s="241"/>
      <c r="L161" s="241"/>
      <c r="M161" s="241"/>
      <c r="N161" s="241"/>
      <c r="O161" s="241"/>
      <c r="P161" s="241"/>
      <c r="Q161" s="364"/>
      <c r="R161" s="354"/>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6"/>
      <c r="BU161" s="306"/>
      <c r="BV161" s="306"/>
      <c r="BW161" s="305"/>
      <c r="BX161" s="305"/>
    </row>
    <row r="162" spans="7:76" ht="5.25" customHeight="1" x14ac:dyDescent="0.15">
      <c r="G162" s="363"/>
      <c r="H162" s="241"/>
      <c r="I162" s="241"/>
      <c r="J162" s="241"/>
      <c r="K162" s="241"/>
      <c r="L162" s="241"/>
      <c r="M162" s="241"/>
      <c r="N162" s="241"/>
      <c r="O162" s="241"/>
      <c r="P162" s="241"/>
      <c r="Q162" s="364"/>
      <c r="R162" s="354"/>
      <c r="S162" s="355"/>
      <c r="T162" s="355"/>
      <c r="U162" s="355"/>
      <c r="V162" s="355"/>
      <c r="W162" s="355"/>
      <c r="X162" s="355"/>
      <c r="Y162" s="355"/>
      <c r="Z162" s="355"/>
      <c r="AA162" s="355"/>
      <c r="AB162" s="355"/>
      <c r="AC162" s="355"/>
      <c r="AD162" s="355"/>
      <c r="AE162" s="355"/>
      <c r="AF162" s="355"/>
      <c r="AG162" s="355"/>
      <c r="AH162" s="355"/>
      <c r="AI162" s="355"/>
      <c r="AJ162" s="355"/>
      <c r="AK162" s="355"/>
      <c r="AL162" s="355"/>
      <c r="AM162" s="355"/>
      <c r="AN162" s="355"/>
      <c r="AO162" s="355"/>
      <c r="AP162" s="355"/>
      <c r="AQ162" s="355"/>
      <c r="AR162" s="355"/>
      <c r="AS162" s="355"/>
      <c r="AT162" s="355"/>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6"/>
      <c r="BU162" s="306"/>
      <c r="BV162" s="306"/>
      <c r="BW162" s="305"/>
      <c r="BX162" s="305"/>
    </row>
    <row r="163" spans="7:76" ht="5.25" customHeight="1" x14ac:dyDescent="0.15">
      <c r="G163" s="365"/>
      <c r="H163" s="366"/>
      <c r="I163" s="366"/>
      <c r="J163" s="366"/>
      <c r="K163" s="366"/>
      <c r="L163" s="366"/>
      <c r="M163" s="366"/>
      <c r="N163" s="366"/>
      <c r="O163" s="366"/>
      <c r="P163" s="366"/>
      <c r="Q163" s="367"/>
      <c r="R163" s="354"/>
      <c r="S163" s="355"/>
      <c r="T163" s="355"/>
      <c r="U163" s="355"/>
      <c r="V163" s="355"/>
      <c r="W163" s="355"/>
      <c r="X163" s="355"/>
      <c r="Y163" s="355"/>
      <c r="Z163" s="355"/>
      <c r="AA163" s="355"/>
      <c r="AB163" s="355"/>
      <c r="AC163" s="355"/>
      <c r="AD163" s="355"/>
      <c r="AE163" s="355"/>
      <c r="AF163" s="355"/>
      <c r="AG163" s="355"/>
      <c r="AH163" s="355"/>
      <c r="AI163" s="355"/>
      <c r="AJ163" s="355"/>
      <c r="AK163" s="355"/>
      <c r="AL163" s="355"/>
      <c r="AM163" s="355"/>
      <c r="AN163" s="355"/>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6"/>
      <c r="BU163" s="306" t="str">
        <f>IF(BV163="","",COUNTIFS($BV$63:BV163,"○"))&amp;BV163</f>
        <v/>
      </c>
      <c r="BV163" s="306" t="str">
        <f>IF(BW163&lt;&gt;"","○","")</f>
        <v/>
      </c>
      <c r="BW163" s="305" t="str">
        <f>IF(LEN($R$154)&gt;120,DBCS(MID($R$154,121,40)),"")</f>
        <v/>
      </c>
      <c r="BX163" s="305"/>
    </row>
    <row r="164" spans="7:76" ht="5.25" customHeight="1" x14ac:dyDescent="0.15">
      <c r="R164" s="354"/>
      <c r="S164" s="355"/>
      <c r="T164" s="355"/>
      <c r="U164" s="355"/>
      <c r="V164" s="355"/>
      <c r="W164" s="355"/>
      <c r="X164" s="355"/>
      <c r="Y164" s="355"/>
      <c r="Z164" s="355"/>
      <c r="AA164" s="355"/>
      <c r="AB164" s="355"/>
      <c r="AC164" s="355"/>
      <c r="AD164" s="355"/>
      <c r="AE164" s="355"/>
      <c r="AF164" s="355"/>
      <c r="AG164" s="355"/>
      <c r="AH164" s="355"/>
      <c r="AI164" s="355"/>
      <c r="AJ164" s="355"/>
      <c r="AK164" s="355"/>
      <c r="AL164" s="355"/>
      <c r="AM164" s="355"/>
      <c r="AN164" s="355"/>
      <c r="AO164" s="355"/>
      <c r="AP164" s="355"/>
      <c r="AQ164" s="355"/>
      <c r="AR164" s="355"/>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6"/>
      <c r="BU164" s="306"/>
      <c r="BV164" s="306"/>
      <c r="BW164" s="305"/>
      <c r="BX164" s="305"/>
    </row>
    <row r="165" spans="7:76" ht="5.25" customHeight="1" x14ac:dyDescent="0.15">
      <c r="R165" s="354"/>
      <c r="S165" s="355"/>
      <c r="T165" s="355"/>
      <c r="U165" s="355"/>
      <c r="V165" s="355"/>
      <c r="W165" s="355"/>
      <c r="X165" s="355"/>
      <c r="Y165" s="355"/>
      <c r="Z165" s="355"/>
      <c r="AA165" s="355"/>
      <c r="AB165" s="355"/>
      <c r="AC165" s="355"/>
      <c r="AD165" s="355"/>
      <c r="AE165" s="355"/>
      <c r="AF165" s="355"/>
      <c r="AG165" s="355"/>
      <c r="AH165" s="355"/>
      <c r="AI165" s="355"/>
      <c r="AJ165" s="355"/>
      <c r="AK165" s="355"/>
      <c r="AL165" s="355"/>
      <c r="AM165" s="355"/>
      <c r="AN165" s="355"/>
      <c r="AO165" s="355"/>
      <c r="AP165" s="355"/>
      <c r="AQ165" s="355"/>
      <c r="AR165" s="355"/>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6"/>
      <c r="BU165" s="306"/>
      <c r="BV165" s="306"/>
      <c r="BW165" s="305"/>
      <c r="BX165" s="305"/>
    </row>
    <row r="166" spans="7:76" ht="5.25" customHeight="1" x14ac:dyDescent="0.15">
      <c r="R166" s="354"/>
      <c r="S166" s="355"/>
      <c r="T166" s="355"/>
      <c r="U166" s="355"/>
      <c r="V166" s="355"/>
      <c r="W166" s="355"/>
      <c r="X166" s="355"/>
      <c r="Y166" s="355"/>
      <c r="Z166" s="355"/>
      <c r="AA166" s="355"/>
      <c r="AB166" s="355"/>
      <c r="AC166" s="355"/>
      <c r="AD166" s="355"/>
      <c r="AE166" s="355"/>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6"/>
      <c r="BU166" s="306" t="str">
        <f>IF(BV166="","",COUNTIFS($BV$63:BV166,"○"))&amp;BV166</f>
        <v/>
      </c>
      <c r="BV166" s="306" t="str">
        <f>IF(BW166&lt;&gt;"","○","")</f>
        <v/>
      </c>
      <c r="BW166" s="305" t="str">
        <f>IF(LEN($R$154)&gt;160,DBCS(MID($R$154,161,40)),"")</f>
        <v/>
      </c>
      <c r="BX166" s="305"/>
    </row>
    <row r="167" spans="7:76" ht="5.25" hidden="1" customHeight="1" x14ac:dyDescent="0.15">
      <c r="R167" s="354"/>
      <c r="S167" s="355"/>
      <c r="T167" s="355"/>
      <c r="U167" s="355"/>
      <c r="V167" s="355"/>
      <c r="W167" s="355"/>
      <c r="X167" s="355"/>
      <c r="Y167" s="355"/>
      <c r="Z167" s="355"/>
      <c r="AA167" s="355"/>
      <c r="AB167" s="355"/>
      <c r="AC167" s="355"/>
      <c r="AD167" s="355"/>
      <c r="AE167" s="355"/>
      <c r="AF167" s="355"/>
      <c r="AG167" s="355"/>
      <c r="AH167" s="355"/>
      <c r="AI167" s="355"/>
      <c r="AJ167" s="355"/>
      <c r="AK167" s="355"/>
      <c r="AL167" s="355"/>
      <c r="AM167" s="355"/>
      <c r="AN167" s="355"/>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6"/>
      <c r="BU167" s="306"/>
      <c r="BV167" s="306"/>
      <c r="BW167" s="305"/>
      <c r="BX167" s="305"/>
    </row>
    <row r="168" spans="7:76" ht="5.25" hidden="1" customHeight="1" x14ac:dyDescent="0.15">
      <c r="R168" s="354"/>
      <c r="S168" s="355"/>
      <c r="T168" s="355"/>
      <c r="U168" s="355"/>
      <c r="V168" s="355"/>
      <c r="W168" s="355"/>
      <c r="X168" s="355"/>
      <c r="Y168" s="355"/>
      <c r="Z168" s="355"/>
      <c r="AA168" s="355"/>
      <c r="AB168" s="355"/>
      <c r="AC168" s="355"/>
      <c r="AD168" s="355"/>
      <c r="AE168" s="355"/>
      <c r="AF168" s="355"/>
      <c r="AG168" s="355"/>
      <c r="AH168" s="355"/>
      <c r="AI168" s="355"/>
      <c r="AJ168" s="355"/>
      <c r="AK168" s="355"/>
      <c r="AL168" s="355"/>
      <c r="AM168" s="355"/>
      <c r="AN168" s="355"/>
      <c r="AO168" s="355"/>
      <c r="AP168" s="355"/>
      <c r="AQ168" s="355"/>
      <c r="AR168" s="355"/>
      <c r="AS168" s="355"/>
      <c r="AT168" s="355"/>
      <c r="AU168" s="355"/>
      <c r="AV168" s="355"/>
      <c r="AW168" s="355"/>
      <c r="AX168" s="355"/>
      <c r="AY168" s="355"/>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6"/>
      <c r="BU168" s="306"/>
      <c r="BV168" s="306"/>
      <c r="BW168" s="305"/>
      <c r="BX168" s="305"/>
    </row>
    <row r="169" spans="7:76" ht="5.25" hidden="1" customHeight="1" x14ac:dyDescent="0.15">
      <c r="R169" s="354"/>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6"/>
      <c r="BU169" s="306" t="str">
        <f>IF(BV169="","",COUNTIFS($BV$63:BV169,"○"))&amp;BV169</f>
        <v/>
      </c>
      <c r="BV169" s="306" t="str">
        <f>IF(BW169&lt;&gt;"","○","")</f>
        <v/>
      </c>
      <c r="BW169" s="305" t="str">
        <f>IF(LEN($R$154)&gt;200,DBCS(MID($R$154,201,40)),"")</f>
        <v/>
      </c>
      <c r="BX169" s="305"/>
    </row>
    <row r="170" spans="7:76" ht="5.25" customHeight="1" x14ac:dyDescent="0.15">
      <c r="R170" s="354"/>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6"/>
      <c r="BU170" s="306"/>
      <c r="BV170" s="306"/>
      <c r="BW170" s="305"/>
      <c r="BX170" s="305"/>
    </row>
    <row r="171" spans="7:76" ht="5.25" customHeight="1" x14ac:dyDescent="0.15">
      <c r="R171" s="357"/>
      <c r="S171" s="358"/>
      <c r="T171" s="358"/>
      <c r="U171" s="358"/>
      <c r="V171" s="358"/>
      <c r="W171" s="358"/>
      <c r="X171" s="358"/>
      <c r="Y171" s="358"/>
      <c r="Z171" s="358"/>
      <c r="AA171" s="358"/>
      <c r="AB171" s="358"/>
      <c r="AC171" s="358"/>
      <c r="AD171" s="358"/>
      <c r="AE171" s="358"/>
      <c r="AF171" s="358"/>
      <c r="AG171" s="358"/>
      <c r="AH171" s="358"/>
      <c r="AI171" s="358"/>
      <c r="AJ171" s="358"/>
      <c r="AK171" s="358"/>
      <c r="AL171" s="358"/>
      <c r="AM171" s="358"/>
      <c r="AN171" s="358"/>
      <c r="AO171" s="358"/>
      <c r="AP171" s="358"/>
      <c r="AQ171" s="358"/>
      <c r="AR171" s="358"/>
      <c r="AS171" s="358"/>
      <c r="AT171" s="358"/>
      <c r="AU171" s="358"/>
      <c r="AV171" s="358"/>
      <c r="AW171" s="358"/>
      <c r="AX171" s="358"/>
      <c r="AY171" s="358"/>
      <c r="AZ171" s="358"/>
      <c r="BA171" s="358"/>
      <c r="BB171" s="358"/>
      <c r="BC171" s="358"/>
      <c r="BD171" s="358"/>
      <c r="BE171" s="358"/>
      <c r="BF171" s="358"/>
      <c r="BG171" s="358"/>
      <c r="BH171" s="358"/>
      <c r="BI171" s="358"/>
      <c r="BJ171" s="358"/>
      <c r="BK171" s="358"/>
      <c r="BL171" s="358"/>
      <c r="BM171" s="358"/>
      <c r="BN171" s="358"/>
      <c r="BO171" s="358"/>
      <c r="BP171" s="358"/>
      <c r="BQ171" s="358"/>
      <c r="BR171" s="358"/>
      <c r="BS171" s="358"/>
      <c r="BT171" s="359"/>
      <c r="BU171" s="306"/>
      <c r="BV171" s="306"/>
      <c r="BW171" s="305"/>
      <c r="BX171" s="305"/>
    </row>
    <row r="172" spans="7:76" ht="5.25" customHeight="1" x14ac:dyDescent="0.15">
      <c r="BU172" s="164"/>
      <c r="BV172" s="164"/>
      <c r="BW172" s="164"/>
    </row>
    <row r="173" spans="7:76" ht="5.25" customHeight="1" x14ac:dyDescent="0.15">
      <c r="G173" s="342" t="s">
        <v>124</v>
      </c>
      <c r="H173" s="343"/>
      <c r="I173" s="343"/>
      <c r="J173" s="343"/>
      <c r="K173" s="343"/>
      <c r="L173" s="343"/>
      <c r="M173" s="343"/>
      <c r="N173" s="343"/>
      <c r="O173" s="343"/>
      <c r="P173" s="343"/>
      <c r="Q173" s="344"/>
      <c r="R173" s="351"/>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3"/>
      <c r="BU173" s="306" t="str">
        <f>IF(BV173="","",COUNTIFS($BV$63:BV173,"○"))&amp;BV173</f>
        <v/>
      </c>
      <c r="BV173" s="306" t="str">
        <f>IF(BW173&lt;&gt;"","○","")</f>
        <v/>
      </c>
      <c r="BW173" s="305" t="str">
        <f>MID($R$173,1,DBCS(40))</f>
        <v/>
      </c>
      <c r="BX173" s="305" t="str">
        <f>IF(R173="","",G173)</f>
        <v/>
      </c>
    </row>
    <row r="174" spans="7:76" ht="5.25" customHeight="1" x14ac:dyDescent="0.15">
      <c r="G174" s="345"/>
      <c r="H174" s="346"/>
      <c r="I174" s="346"/>
      <c r="J174" s="346"/>
      <c r="K174" s="346"/>
      <c r="L174" s="346"/>
      <c r="M174" s="346"/>
      <c r="N174" s="346"/>
      <c r="O174" s="346"/>
      <c r="P174" s="346"/>
      <c r="Q174" s="347"/>
      <c r="R174" s="354"/>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6"/>
      <c r="BU174" s="306"/>
      <c r="BV174" s="306"/>
      <c r="BW174" s="305"/>
      <c r="BX174" s="305"/>
    </row>
    <row r="175" spans="7:76" ht="5.25" customHeight="1" x14ac:dyDescent="0.15">
      <c r="G175" s="348"/>
      <c r="H175" s="349"/>
      <c r="I175" s="349"/>
      <c r="J175" s="349"/>
      <c r="K175" s="349"/>
      <c r="L175" s="349"/>
      <c r="M175" s="349"/>
      <c r="N175" s="349"/>
      <c r="O175" s="349"/>
      <c r="P175" s="349"/>
      <c r="Q175" s="350"/>
      <c r="R175" s="354"/>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6"/>
      <c r="BU175" s="306"/>
      <c r="BV175" s="306"/>
      <c r="BW175" s="305"/>
      <c r="BX175" s="305"/>
    </row>
    <row r="176" spans="7:76" ht="5.25" customHeight="1" x14ac:dyDescent="0.15">
      <c r="G176" s="360" t="s">
        <v>385</v>
      </c>
      <c r="H176" s="361"/>
      <c r="I176" s="361"/>
      <c r="J176" s="361"/>
      <c r="K176" s="361"/>
      <c r="L176" s="361"/>
      <c r="M176" s="361"/>
      <c r="N176" s="361"/>
      <c r="O176" s="361"/>
      <c r="P176" s="361"/>
      <c r="Q176" s="362"/>
      <c r="R176" s="354"/>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6"/>
      <c r="BU176" s="306" t="str">
        <f>IF(BV176="","",COUNTIFS($BV$63:BV176,"○"))&amp;BV176</f>
        <v/>
      </c>
      <c r="BV176" s="306" t="str">
        <f>IF(BW176&lt;&gt;"","○","")</f>
        <v/>
      </c>
      <c r="BW176" s="305" t="str">
        <f>IF(LEN($R$173)&gt;40,DBCS(MID($R$173,41,40)),"")</f>
        <v/>
      </c>
      <c r="BX176" s="305">
        <v>0</v>
      </c>
    </row>
    <row r="177" spans="7:85" ht="5.25" customHeight="1" x14ac:dyDescent="0.15">
      <c r="G177" s="363"/>
      <c r="H177" s="241"/>
      <c r="I177" s="241"/>
      <c r="J177" s="241"/>
      <c r="K177" s="241"/>
      <c r="L177" s="241"/>
      <c r="M177" s="241"/>
      <c r="N177" s="241"/>
      <c r="O177" s="241"/>
      <c r="P177" s="241"/>
      <c r="Q177" s="364"/>
      <c r="R177" s="354"/>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6"/>
      <c r="BU177" s="306"/>
      <c r="BV177" s="306"/>
      <c r="BW177" s="305"/>
      <c r="BX177" s="305"/>
    </row>
    <row r="178" spans="7:85" ht="5.25" customHeight="1" x14ac:dyDescent="0.15">
      <c r="G178" s="363"/>
      <c r="H178" s="241"/>
      <c r="I178" s="241"/>
      <c r="J178" s="241"/>
      <c r="K178" s="241"/>
      <c r="L178" s="241"/>
      <c r="M178" s="241"/>
      <c r="N178" s="241"/>
      <c r="O178" s="241"/>
      <c r="P178" s="241"/>
      <c r="Q178" s="364"/>
      <c r="R178" s="354"/>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6"/>
      <c r="BU178" s="306"/>
      <c r="BV178" s="306"/>
      <c r="BW178" s="305"/>
      <c r="BX178" s="305"/>
    </row>
    <row r="179" spans="7:85" ht="5.25" customHeight="1" x14ac:dyDescent="0.15">
      <c r="G179" s="363" t="str">
        <f>"現在"&amp;LEN(R173)&amp;"字"</f>
        <v>現在0字</v>
      </c>
      <c r="H179" s="241"/>
      <c r="I179" s="241"/>
      <c r="J179" s="241"/>
      <c r="K179" s="241"/>
      <c r="L179" s="241"/>
      <c r="M179" s="241"/>
      <c r="N179" s="241"/>
      <c r="O179" s="241"/>
      <c r="P179" s="241"/>
      <c r="Q179" s="364"/>
      <c r="R179" s="354"/>
      <c r="S179" s="355"/>
      <c r="T179" s="355"/>
      <c r="U179" s="355"/>
      <c r="V179" s="355"/>
      <c r="W179" s="355"/>
      <c r="X179" s="355"/>
      <c r="Y179" s="355"/>
      <c r="Z179" s="355"/>
      <c r="AA179" s="355"/>
      <c r="AB179" s="355"/>
      <c r="AC179" s="355"/>
      <c r="AD179" s="355"/>
      <c r="AE179" s="355"/>
      <c r="AF179" s="355"/>
      <c r="AG179" s="355"/>
      <c r="AH179" s="355"/>
      <c r="AI179" s="355"/>
      <c r="AJ179" s="355"/>
      <c r="AK179" s="355"/>
      <c r="AL179" s="355"/>
      <c r="AM179" s="355"/>
      <c r="AN179" s="355"/>
      <c r="AO179" s="355"/>
      <c r="AP179" s="355"/>
      <c r="AQ179" s="355"/>
      <c r="AR179" s="355"/>
      <c r="AS179" s="355"/>
      <c r="AT179" s="355"/>
      <c r="AU179" s="355"/>
      <c r="AV179" s="355"/>
      <c r="AW179" s="355"/>
      <c r="AX179" s="355"/>
      <c r="AY179" s="355"/>
      <c r="AZ179" s="355"/>
      <c r="BA179" s="355"/>
      <c r="BB179" s="355"/>
      <c r="BC179" s="355"/>
      <c r="BD179" s="355"/>
      <c r="BE179" s="355"/>
      <c r="BF179" s="355"/>
      <c r="BG179" s="355"/>
      <c r="BH179" s="355"/>
      <c r="BI179" s="355"/>
      <c r="BJ179" s="355"/>
      <c r="BK179" s="355"/>
      <c r="BL179" s="355"/>
      <c r="BM179" s="355"/>
      <c r="BN179" s="355"/>
      <c r="BO179" s="355"/>
      <c r="BP179" s="355"/>
      <c r="BQ179" s="355"/>
      <c r="BR179" s="355"/>
      <c r="BS179" s="355"/>
      <c r="BT179" s="356"/>
      <c r="BU179" s="306" t="str">
        <f>IF(BV179="","",COUNTIFS($BV$63:BV179,"○"))&amp;BV179</f>
        <v/>
      </c>
      <c r="BV179" s="306" t="str">
        <f>IF(BW179&lt;&gt;"","○","")</f>
        <v/>
      </c>
      <c r="BW179" s="305" t="str">
        <f>IF(LEN($R$173)&gt;80,DBCS(MID($R$173,81,40)),"")</f>
        <v/>
      </c>
      <c r="BX179" s="305">
        <f t="shared" ref="BX179" si="4">+S179</f>
        <v>0</v>
      </c>
    </row>
    <row r="180" spans="7:85" ht="5.25" customHeight="1" x14ac:dyDescent="0.15">
      <c r="G180" s="363"/>
      <c r="H180" s="241"/>
      <c r="I180" s="241"/>
      <c r="J180" s="241"/>
      <c r="K180" s="241"/>
      <c r="L180" s="241"/>
      <c r="M180" s="241"/>
      <c r="N180" s="241"/>
      <c r="O180" s="241"/>
      <c r="P180" s="241"/>
      <c r="Q180" s="364"/>
      <c r="R180" s="354"/>
      <c r="S180" s="355"/>
      <c r="T180" s="355"/>
      <c r="U180" s="355"/>
      <c r="V180" s="355"/>
      <c r="W180" s="355"/>
      <c r="X180" s="355"/>
      <c r="Y180" s="355"/>
      <c r="Z180" s="355"/>
      <c r="AA180" s="355"/>
      <c r="AB180" s="355"/>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c r="AW180" s="355"/>
      <c r="AX180" s="355"/>
      <c r="AY180" s="355"/>
      <c r="AZ180" s="355"/>
      <c r="BA180" s="355"/>
      <c r="BB180" s="355"/>
      <c r="BC180" s="355"/>
      <c r="BD180" s="355"/>
      <c r="BE180" s="355"/>
      <c r="BF180" s="355"/>
      <c r="BG180" s="355"/>
      <c r="BH180" s="355"/>
      <c r="BI180" s="355"/>
      <c r="BJ180" s="355"/>
      <c r="BK180" s="355"/>
      <c r="BL180" s="355"/>
      <c r="BM180" s="355"/>
      <c r="BN180" s="355"/>
      <c r="BO180" s="355"/>
      <c r="BP180" s="355"/>
      <c r="BQ180" s="355"/>
      <c r="BR180" s="355"/>
      <c r="BS180" s="355"/>
      <c r="BT180" s="356"/>
      <c r="BU180" s="306"/>
      <c r="BV180" s="306"/>
      <c r="BW180" s="305"/>
      <c r="BX180" s="305"/>
    </row>
    <row r="181" spans="7:85" ht="5.25" customHeight="1" x14ac:dyDescent="0.15">
      <c r="G181" s="363"/>
      <c r="H181" s="241"/>
      <c r="I181" s="241"/>
      <c r="J181" s="241"/>
      <c r="K181" s="241"/>
      <c r="L181" s="241"/>
      <c r="M181" s="241"/>
      <c r="N181" s="241"/>
      <c r="O181" s="241"/>
      <c r="P181" s="241"/>
      <c r="Q181" s="364"/>
      <c r="R181" s="354"/>
      <c r="S181" s="355"/>
      <c r="T181" s="355"/>
      <c r="U181" s="355"/>
      <c r="V181" s="355"/>
      <c r="W181" s="355"/>
      <c r="X181" s="355"/>
      <c r="Y181" s="355"/>
      <c r="Z181" s="355"/>
      <c r="AA181" s="355"/>
      <c r="AB181" s="355"/>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5"/>
      <c r="AY181" s="355"/>
      <c r="AZ181" s="355"/>
      <c r="BA181" s="355"/>
      <c r="BB181" s="355"/>
      <c r="BC181" s="355"/>
      <c r="BD181" s="355"/>
      <c r="BE181" s="355"/>
      <c r="BF181" s="355"/>
      <c r="BG181" s="355"/>
      <c r="BH181" s="355"/>
      <c r="BI181" s="355"/>
      <c r="BJ181" s="355"/>
      <c r="BK181" s="355"/>
      <c r="BL181" s="355"/>
      <c r="BM181" s="355"/>
      <c r="BN181" s="355"/>
      <c r="BO181" s="355"/>
      <c r="BP181" s="355"/>
      <c r="BQ181" s="355"/>
      <c r="BR181" s="355"/>
      <c r="BS181" s="355"/>
      <c r="BT181" s="356"/>
      <c r="BU181" s="306"/>
      <c r="BV181" s="306"/>
      <c r="BW181" s="305"/>
      <c r="BX181" s="305"/>
    </row>
    <row r="182" spans="7:85" ht="5.25" customHeight="1" x14ac:dyDescent="0.15">
      <c r="G182" s="365"/>
      <c r="H182" s="366"/>
      <c r="I182" s="366"/>
      <c r="J182" s="366"/>
      <c r="K182" s="366"/>
      <c r="L182" s="366"/>
      <c r="M182" s="366"/>
      <c r="N182" s="366"/>
      <c r="O182" s="366"/>
      <c r="P182" s="366"/>
      <c r="Q182" s="367"/>
      <c r="R182" s="354"/>
      <c r="S182" s="355"/>
      <c r="T182" s="355"/>
      <c r="U182" s="355"/>
      <c r="V182" s="355"/>
      <c r="W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6"/>
      <c r="BU182" s="306" t="str">
        <f>IF(BV182="","",COUNTIFS($BV$63:BV182,"○"))&amp;BV182</f>
        <v/>
      </c>
      <c r="BV182" s="306" t="str">
        <f>IF(BW182&lt;&gt;"","○","")</f>
        <v/>
      </c>
      <c r="BW182" s="305" t="str">
        <f>IF(LEN($R$173)&gt;120,DBCS(MID($R$173,121,40)),"")</f>
        <v/>
      </c>
      <c r="BX182" s="305">
        <f t="shared" ref="BX182" si="5">+S182</f>
        <v>0</v>
      </c>
    </row>
    <row r="183" spans="7:85" ht="5.25" customHeight="1" x14ac:dyDescent="0.15">
      <c r="R183" s="354"/>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6"/>
      <c r="BU183" s="306"/>
      <c r="BV183" s="306"/>
      <c r="BW183" s="305"/>
      <c r="BX183" s="305"/>
    </row>
    <row r="184" spans="7:85" ht="5.25" customHeight="1" x14ac:dyDescent="0.15">
      <c r="R184" s="354"/>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6"/>
      <c r="BU184" s="306"/>
      <c r="BV184" s="306"/>
      <c r="BW184" s="305"/>
      <c r="BX184" s="305"/>
    </row>
    <row r="185" spans="7:85" ht="5.25" customHeight="1" x14ac:dyDescent="0.15">
      <c r="R185" s="354"/>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6"/>
      <c r="BU185" s="306" t="str">
        <f>IF(BV185="","",COUNTIFS($BV$63:BV185,"○"))&amp;BV185</f>
        <v/>
      </c>
      <c r="BV185" s="306" t="str">
        <f>IF(BW185&lt;&gt;"","○","")</f>
        <v/>
      </c>
      <c r="BW185" s="305" t="str">
        <f>IF(LEN($R$173)&gt;160,DBCS(MID($R$173,161,40)),"")</f>
        <v/>
      </c>
      <c r="BX185" s="305">
        <f t="shared" ref="BX185" si="6">+S185</f>
        <v>0</v>
      </c>
    </row>
    <row r="186" spans="7:85" ht="5.25" customHeight="1" x14ac:dyDescent="0.15">
      <c r="R186" s="354"/>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6"/>
      <c r="BU186" s="306"/>
      <c r="BV186" s="306"/>
      <c r="BW186" s="305"/>
      <c r="BX186" s="305"/>
    </row>
    <row r="187" spans="7:85" ht="5.25" hidden="1" customHeight="1" x14ac:dyDescent="0.15">
      <c r="R187" s="354"/>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6"/>
      <c r="BU187" s="306"/>
      <c r="BV187" s="306"/>
      <c r="BW187" s="305"/>
      <c r="BX187" s="305"/>
    </row>
    <row r="188" spans="7:85" ht="5.25" hidden="1" customHeight="1" x14ac:dyDescent="0.15">
      <c r="R188" s="354"/>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6"/>
      <c r="BU188" s="306" t="str">
        <f>IF(BV188="","",COUNTIFS($BV$63:BV188,"○"))&amp;BV188</f>
        <v/>
      </c>
      <c r="BV188" s="306" t="str">
        <f>IF(BW188&lt;&gt;"","○","")</f>
        <v/>
      </c>
      <c r="BW188" s="305" t="str">
        <f>IF(LEN($R$173)&gt;200,DBCS(MID($R$173,201,40)),"")</f>
        <v/>
      </c>
      <c r="BX188" s="305"/>
    </row>
    <row r="189" spans="7:85" ht="5.25" hidden="1" customHeight="1" x14ac:dyDescent="0.15">
      <c r="R189" s="354"/>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6"/>
      <c r="BU189" s="306"/>
      <c r="BV189" s="306"/>
      <c r="BW189" s="305"/>
      <c r="BX189" s="305"/>
    </row>
    <row r="190" spans="7:85" ht="5.25" customHeight="1" x14ac:dyDescent="0.15">
      <c r="R190" s="357"/>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358"/>
      <c r="AY190" s="358"/>
      <c r="AZ190" s="358"/>
      <c r="BA190" s="358"/>
      <c r="BB190" s="358"/>
      <c r="BC190" s="358"/>
      <c r="BD190" s="358"/>
      <c r="BE190" s="358"/>
      <c r="BF190" s="358"/>
      <c r="BG190" s="358"/>
      <c r="BH190" s="358"/>
      <c r="BI190" s="358"/>
      <c r="BJ190" s="358"/>
      <c r="BK190" s="358"/>
      <c r="BL190" s="358"/>
      <c r="BM190" s="358"/>
      <c r="BN190" s="358"/>
      <c r="BO190" s="358"/>
      <c r="BP190" s="358"/>
      <c r="BQ190" s="358"/>
      <c r="BR190" s="358"/>
      <c r="BS190" s="358"/>
      <c r="BT190" s="359"/>
      <c r="BU190" s="306"/>
      <c r="BV190" s="306"/>
      <c r="BW190" s="305"/>
      <c r="BX190" s="305"/>
    </row>
    <row r="191" spans="7:85" ht="5.25" customHeight="1" x14ac:dyDescent="0.15">
      <c r="CG191" s="7"/>
    </row>
    <row r="192" spans="7:85" ht="5.25" customHeight="1" x14ac:dyDescent="0.15">
      <c r="CG192" s="7"/>
    </row>
    <row r="193" spans="2:86" ht="5.25" customHeight="1" x14ac:dyDescent="0.15">
      <c r="G193" s="440" t="s">
        <v>341</v>
      </c>
      <c r="H193" s="440"/>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c r="AG193" s="440"/>
      <c r="AH193" s="440"/>
      <c r="AI193" s="440"/>
      <c r="AJ193" s="440"/>
      <c r="AK193" s="441" t="s">
        <v>382</v>
      </c>
      <c r="AL193" s="441"/>
      <c r="AM193" s="441"/>
      <c r="AN193" s="441"/>
      <c r="AO193" s="441"/>
      <c r="AP193" s="441"/>
      <c r="AQ193" s="441"/>
      <c r="AR193" s="441"/>
      <c r="AS193" s="441"/>
      <c r="AT193" s="441"/>
      <c r="AU193" s="441"/>
      <c r="AV193" s="441"/>
      <c r="AW193" s="441"/>
      <c r="AX193" s="441"/>
      <c r="AY193" s="441"/>
      <c r="AZ193" s="441"/>
      <c r="BA193" s="441"/>
      <c r="BB193" s="441"/>
      <c r="BC193" s="441"/>
      <c r="BD193" s="441"/>
      <c r="BE193" s="441"/>
      <c r="BF193" s="441"/>
      <c r="BG193" s="441"/>
      <c r="BH193" s="441"/>
      <c r="BI193" s="441"/>
      <c r="BJ193" s="441"/>
      <c r="BK193" s="441"/>
      <c r="BL193" s="441"/>
      <c r="BM193" s="441"/>
      <c r="BN193" s="441"/>
      <c r="BO193" s="441"/>
      <c r="BP193" s="441"/>
      <c r="BQ193" s="441"/>
      <c r="BR193" s="441"/>
      <c r="BS193" s="441"/>
      <c r="BT193" s="441"/>
      <c r="BW193" s="305" t="s">
        <v>157</v>
      </c>
      <c r="BX193" s="305"/>
      <c r="CG193" s="7"/>
    </row>
    <row r="194" spans="2:86" ht="5.25" customHeight="1" x14ac:dyDescent="0.15">
      <c r="G194" s="440"/>
      <c r="H194" s="440"/>
      <c r="I194" s="440"/>
      <c r="J194" s="440"/>
      <c r="K194" s="440"/>
      <c r="L194" s="440"/>
      <c r="M194" s="440"/>
      <c r="N194" s="440"/>
      <c r="O194" s="440"/>
      <c r="P194" s="440"/>
      <c r="Q194" s="440"/>
      <c r="R194" s="440"/>
      <c r="S194" s="440"/>
      <c r="T194" s="440"/>
      <c r="U194" s="440"/>
      <c r="V194" s="440"/>
      <c r="W194" s="440"/>
      <c r="X194" s="440"/>
      <c r="Y194" s="440"/>
      <c r="Z194" s="440"/>
      <c r="AA194" s="440"/>
      <c r="AB194" s="440"/>
      <c r="AC194" s="440"/>
      <c r="AD194" s="440"/>
      <c r="AE194" s="440"/>
      <c r="AF194" s="440"/>
      <c r="AG194" s="440"/>
      <c r="AH194" s="440"/>
      <c r="AI194" s="440"/>
      <c r="AJ194" s="440"/>
      <c r="AK194" s="441"/>
      <c r="AL194" s="441"/>
      <c r="AM194" s="441"/>
      <c r="AN194" s="441"/>
      <c r="AO194" s="441"/>
      <c r="AP194" s="441"/>
      <c r="AQ194" s="441"/>
      <c r="AR194" s="441"/>
      <c r="AS194" s="441"/>
      <c r="AT194" s="441"/>
      <c r="AU194" s="441"/>
      <c r="AV194" s="441"/>
      <c r="AW194" s="441"/>
      <c r="AX194" s="441"/>
      <c r="AY194" s="441"/>
      <c r="AZ194" s="441"/>
      <c r="BA194" s="441"/>
      <c r="BB194" s="441"/>
      <c r="BC194" s="441"/>
      <c r="BD194" s="441"/>
      <c r="BE194" s="441"/>
      <c r="BF194" s="441"/>
      <c r="BG194" s="441"/>
      <c r="BH194" s="441"/>
      <c r="BI194" s="441"/>
      <c r="BJ194" s="441"/>
      <c r="BK194" s="441"/>
      <c r="BL194" s="441"/>
      <c r="BM194" s="441"/>
      <c r="BN194" s="441"/>
      <c r="BO194" s="441"/>
      <c r="BP194" s="441"/>
      <c r="BQ194" s="441"/>
      <c r="BR194" s="441"/>
      <c r="BS194" s="441"/>
      <c r="BT194" s="441"/>
      <c r="BW194" s="305"/>
      <c r="BX194" s="305"/>
      <c r="CG194" s="7"/>
    </row>
    <row r="195" spans="2:86" ht="5.25" customHeight="1" x14ac:dyDescent="0.15">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0"/>
      <c r="AG195" s="440"/>
      <c r="AH195" s="440"/>
      <c r="AI195" s="440"/>
      <c r="AJ195" s="440"/>
      <c r="AK195" s="441"/>
      <c r="AL195" s="441"/>
      <c r="AM195" s="441"/>
      <c r="AN195" s="441"/>
      <c r="AO195" s="441"/>
      <c r="AP195" s="441"/>
      <c r="AQ195" s="441"/>
      <c r="AR195" s="441"/>
      <c r="AS195" s="441"/>
      <c r="AT195" s="441"/>
      <c r="AU195" s="441"/>
      <c r="AV195" s="441"/>
      <c r="AW195" s="441"/>
      <c r="AX195" s="441"/>
      <c r="AY195" s="441"/>
      <c r="AZ195" s="441"/>
      <c r="BA195" s="441"/>
      <c r="BB195" s="441"/>
      <c r="BC195" s="441"/>
      <c r="BD195" s="441"/>
      <c r="BE195" s="441"/>
      <c r="BF195" s="441"/>
      <c r="BG195" s="441"/>
      <c r="BH195" s="441"/>
      <c r="BI195" s="441"/>
      <c r="BJ195" s="441"/>
      <c r="BK195" s="441"/>
      <c r="BL195" s="441"/>
      <c r="BM195" s="441"/>
      <c r="BN195" s="441"/>
      <c r="BO195" s="441"/>
      <c r="BP195" s="441"/>
      <c r="BQ195" s="441"/>
      <c r="BR195" s="441"/>
      <c r="BS195" s="441"/>
      <c r="BT195" s="441"/>
      <c r="BW195" s="305"/>
      <c r="BX195" s="305"/>
      <c r="CG195" s="7"/>
    </row>
    <row r="196" spans="2:86" ht="5.25" customHeight="1" thickBot="1" x14ac:dyDescent="0.2">
      <c r="CG196" s="6"/>
    </row>
    <row r="197" spans="2:86" ht="5.25" customHeight="1" thickTop="1" x14ac:dyDescent="0.15">
      <c r="B197" s="251" t="s">
        <v>367</v>
      </c>
      <c r="C197" s="252"/>
      <c r="D197" s="253"/>
      <c r="G197" s="308" t="s">
        <v>156</v>
      </c>
      <c r="H197" s="308"/>
      <c r="I197" s="308"/>
      <c r="J197" s="308"/>
      <c r="K197" s="308"/>
      <c r="L197" s="308"/>
      <c r="M197" s="308"/>
      <c r="N197" s="308"/>
      <c r="O197" s="308"/>
      <c r="P197" s="308"/>
      <c r="Q197" s="309"/>
      <c r="R197" s="404"/>
      <c r="S197" s="405"/>
      <c r="T197" s="405"/>
      <c r="U197" s="405"/>
      <c r="V197" s="405"/>
      <c r="W197" s="405"/>
      <c r="X197" s="405"/>
      <c r="Y197" s="405"/>
      <c r="Z197" s="405"/>
      <c r="AA197" s="405"/>
      <c r="AB197" s="405"/>
      <c r="AC197" s="405"/>
      <c r="AD197" s="405"/>
      <c r="AE197" s="405"/>
      <c r="AF197" s="405"/>
      <c r="AG197" s="405"/>
      <c r="AH197" s="405"/>
      <c r="AI197" s="405"/>
      <c r="AJ197" s="405"/>
      <c r="AK197" s="405"/>
      <c r="AL197" s="405"/>
      <c r="AM197" s="405"/>
      <c r="AN197" s="405"/>
      <c r="AO197" s="405"/>
      <c r="AP197" s="405"/>
      <c r="AQ197" s="405"/>
      <c r="AR197" s="405"/>
      <c r="AS197" s="405"/>
      <c r="AT197" s="405"/>
      <c r="AU197" s="405"/>
      <c r="AV197" s="405"/>
      <c r="AW197" s="405"/>
      <c r="AX197" s="405"/>
      <c r="AY197" s="405"/>
      <c r="AZ197" s="405"/>
      <c r="BA197" s="405"/>
      <c r="BB197" s="405"/>
      <c r="BC197" s="405"/>
      <c r="BD197" s="405"/>
      <c r="BE197" s="405"/>
      <c r="BF197" s="405"/>
      <c r="BG197" s="405"/>
      <c r="BH197" s="405"/>
      <c r="BI197" s="405"/>
      <c r="BJ197" s="405"/>
      <c r="BK197" s="405"/>
      <c r="BL197" s="405"/>
      <c r="BM197" s="405"/>
      <c r="BN197" s="405"/>
      <c r="BO197" s="405"/>
      <c r="BP197" s="405"/>
      <c r="BQ197" s="405"/>
      <c r="BR197" s="405"/>
      <c r="BS197" s="405"/>
      <c r="BT197" s="406"/>
      <c r="BU197" s="306" t="str">
        <f>IF(BV197="","",COUNTIFS($BV$197:BV197,"○"))&amp;BV197</f>
        <v/>
      </c>
      <c r="BV197" s="306" t="str">
        <f>IF(BW197&lt;&gt;"","○","")</f>
        <v/>
      </c>
      <c r="BW197" s="305" t="str">
        <f>DBCS(MID(R197,1,48))</f>
        <v/>
      </c>
      <c r="BX197" s="310" t="str">
        <f>+IF(BW197="※特に問題なし","","（1）")</f>
        <v>（1）</v>
      </c>
      <c r="CF197" s="2">
        <v>1</v>
      </c>
      <c r="CG197" s="2" t="str">
        <f>+ASC(R197)</f>
        <v/>
      </c>
      <c r="CH197" s="2">
        <f>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COUNTIF($CG$197:$CG$209,"*｡1｡*")</f>
        <v>0</v>
      </c>
    </row>
    <row r="198" spans="2:86" ht="5.25" customHeight="1" x14ac:dyDescent="0.15">
      <c r="B198" s="254"/>
      <c r="C198" s="255"/>
      <c r="D198" s="256"/>
      <c r="G198" s="308"/>
      <c r="H198" s="308"/>
      <c r="I198" s="308"/>
      <c r="J198" s="308"/>
      <c r="K198" s="308"/>
      <c r="L198" s="308"/>
      <c r="M198" s="308"/>
      <c r="N198" s="308"/>
      <c r="O198" s="308"/>
      <c r="P198" s="308"/>
      <c r="Q198" s="309"/>
      <c r="R198" s="407"/>
      <c r="S198" s="408"/>
      <c r="T198" s="408"/>
      <c r="U198" s="408"/>
      <c r="V198" s="408"/>
      <c r="W198" s="408"/>
      <c r="X198" s="408"/>
      <c r="Y198" s="408"/>
      <c r="Z198" s="408"/>
      <c r="AA198" s="408"/>
      <c r="AB198" s="408"/>
      <c r="AC198" s="408"/>
      <c r="AD198" s="408"/>
      <c r="AE198" s="408"/>
      <c r="AF198" s="408"/>
      <c r="AG198" s="408"/>
      <c r="AH198" s="408"/>
      <c r="AI198" s="408"/>
      <c r="AJ198" s="408"/>
      <c r="AK198" s="408"/>
      <c r="AL198" s="408"/>
      <c r="AM198" s="408"/>
      <c r="AN198" s="408"/>
      <c r="AO198" s="408"/>
      <c r="AP198" s="408"/>
      <c r="AQ198" s="408"/>
      <c r="AR198" s="408"/>
      <c r="AS198" s="408"/>
      <c r="AT198" s="408"/>
      <c r="AU198" s="408"/>
      <c r="AV198" s="408"/>
      <c r="AW198" s="408"/>
      <c r="AX198" s="408"/>
      <c r="AY198" s="408"/>
      <c r="AZ198" s="408"/>
      <c r="BA198" s="408"/>
      <c r="BB198" s="408"/>
      <c r="BC198" s="408"/>
      <c r="BD198" s="408"/>
      <c r="BE198" s="408"/>
      <c r="BF198" s="408"/>
      <c r="BG198" s="408"/>
      <c r="BH198" s="408"/>
      <c r="BI198" s="408"/>
      <c r="BJ198" s="408"/>
      <c r="BK198" s="408"/>
      <c r="BL198" s="408"/>
      <c r="BM198" s="408"/>
      <c r="BN198" s="408"/>
      <c r="BO198" s="408"/>
      <c r="BP198" s="408"/>
      <c r="BQ198" s="408"/>
      <c r="BR198" s="408"/>
      <c r="BS198" s="408"/>
      <c r="BT198" s="409"/>
      <c r="BU198" s="306"/>
      <c r="BV198" s="306"/>
      <c r="BW198" s="305"/>
      <c r="BX198" s="310"/>
      <c r="CF198" s="2">
        <v>2</v>
      </c>
      <c r="CG198" s="2" t="str">
        <f>+ASC(R207)</f>
        <v/>
      </c>
      <c r="CH198" s="2">
        <f>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COUNTIF($CG$197:$CG$209,"*｡2｡*")</f>
        <v>0</v>
      </c>
    </row>
    <row r="199" spans="2:86" ht="5.25" customHeight="1" x14ac:dyDescent="0.15">
      <c r="B199" s="254"/>
      <c r="C199" s="255"/>
      <c r="D199" s="256"/>
      <c r="G199" s="308"/>
      <c r="H199" s="308"/>
      <c r="I199" s="308"/>
      <c r="J199" s="308"/>
      <c r="K199" s="308"/>
      <c r="L199" s="308"/>
      <c r="M199" s="308"/>
      <c r="N199" s="308"/>
      <c r="O199" s="308"/>
      <c r="P199" s="308"/>
      <c r="Q199" s="309"/>
      <c r="R199" s="407"/>
      <c r="S199" s="408"/>
      <c r="T199" s="408"/>
      <c r="U199" s="408"/>
      <c r="V199" s="408"/>
      <c r="W199" s="408"/>
      <c r="X199" s="408"/>
      <c r="Y199" s="408"/>
      <c r="Z199" s="408"/>
      <c r="AA199" s="408"/>
      <c r="AB199" s="408"/>
      <c r="AC199" s="408"/>
      <c r="AD199" s="408"/>
      <c r="AE199" s="408"/>
      <c r="AF199" s="408"/>
      <c r="AG199" s="408"/>
      <c r="AH199" s="408"/>
      <c r="AI199" s="408"/>
      <c r="AJ199" s="408"/>
      <c r="AK199" s="408"/>
      <c r="AL199" s="408"/>
      <c r="AM199" s="408"/>
      <c r="AN199" s="408"/>
      <c r="AO199" s="408"/>
      <c r="AP199" s="408"/>
      <c r="AQ199" s="408"/>
      <c r="AR199" s="408"/>
      <c r="AS199" s="408"/>
      <c r="AT199" s="408"/>
      <c r="AU199" s="408"/>
      <c r="AV199" s="408"/>
      <c r="AW199" s="408"/>
      <c r="AX199" s="408"/>
      <c r="AY199" s="408"/>
      <c r="AZ199" s="408"/>
      <c r="BA199" s="408"/>
      <c r="BB199" s="408"/>
      <c r="BC199" s="408"/>
      <c r="BD199" s="408"/>
      <c r="BE199" s="408"/>
      <c r="BF199" s="408"/>
      <c r="BG199" s="408"/>
      <c r="BH199" s="408"/>
      <c r="BI199" s="408"/>
      <c r="BJ199" s="408"/>
      <c r="BK199" s="408"/>
      <c r="BL199" s="408"/>
      <c r="BM199" s="408"/>
      <c r="BN199" s="408"/>
      <c r="BO199" s="408"/>
      <c r="BP199" s="408"/>
      <c r="BQ199" s="408"/>
      <c r="BR199" s="408"/>
      <c r="BS199" s="408"/>
      <c r="BT199" s="409"/>
      <c r="BU199" s="306"/>
      <c r="BV199" s="306"/>
      <c r="BW199" s="305"/>
      <c r="BX199" s="310"/>
      <c r="CF199" s="2">
        <v>3</v>
      </c>
      <c r="CG199" s="2" t="str">
        <f>+ASC(R217)</f>
        <v/>
      </c>
      <c r="CH199" s="2">
        <f>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COUNTIF($CG$197:$CG$209,"*｡3｡*")</f>
        <v>0</v>
      </c>
    </row>
    <row r="200" spans="2:86" ht="5.25" customHeight="1" x14ac:dyDescent="0.15">
      <c r="B200" s="254"/>
      <c r="C200" s="255"/>
      <c r="D200" s="256"/>
      <c r="G200" s="308" t="str">
        <f>"現在"&amp;LEN(R197)&amp;"字"</f>
        <v>現在0字</v>
      </c>
      <c r="H200" s="308"/>
      <c r="I200" s="308"/>
      <c r="J200" s="308"/>
      <c r="K200" s="308"/>
      <c r="L200" s="308"/>
      <c r="M200" s="308"/>
      <c r="N200" s="308"/>
      <c r="O200" s="308"/>
      <c r="P200" s="308"/>
      <c r="Q200" s="309"/>
      <c r="R200" s="407"/>
      <c r="S200" s="408"/>
      <c r="T200" s="408"/>
      <c r="U200" s="408"/>
      <c r="V200" s="408"/>
      <c r="W200" s="408"/>
      <c r="X200" s="408"/>
      <c r="Y200" s="408"/>
      <c r="Z200" s="408"/>
      <c r="AA200" s="408"/>
      <c r="AB200" s="408"/>
      <c r="AC200" s="408"/>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08"/>
      <c r="AY200" s="408"/>
      <c r="AZ200" s="408"/>
      <c r="BA200" s="408"/>
      <c r="BB200" s="408"/>
      <c r="BC200" s="408"/>
      <c r="BD200" s="408"/>
      <c r="BE200" s="408"/>
      <c r="BF200" s="408"/>
      <c r="BG200" s="408"/>
      <c r="BH200" s="408"/>
      <c r="BI200" s="408"/>
      <c r="BJ200" s="408"/>
      <c r="BK200" s="408"/>
      <c r="BL200" s="408"/>
      <c r="BM200" s="408"/>
      <c r="BN200" s="408"/>
      <c r="BO200" s="408"/>
      <c r="BP200" s="408"/>
      <c r="BQ200" s="408"/>
      <c r="BR200" s="408"/>
      <c r="BS200" s="408"/>
      <c r="BT200" s="409"/>
      <c r="BU200" s="306" t="str">
        <f>IF(BV200="","",COUNTIFS($BV$197:BV200,"○"))&amp;BV200</f>
        <v/>
      </c>
      <c r="BV200" s="306" t="str">
        <f t="shared" ref="BV200" si="7">IF(BW200&lt;&gt;"","○","")</f>
        <v/>
      </c>
      <c r="BW200" s="305" t="str">
        <f>DBCS(IF(LEN(R197)&gt;48,MID(R197,49,48),""))</f>
        <v/>
      </c>
      <c r="BX200" s="305"/>
      <c r="CF200" s="2">
        <v>4</v>
      </c>
      <c r="CG200" s="2" t="str">
        <f>+ASC(R227)</f>
        <v/>
      </c>
      <c r="CH200" s="2">
        <f>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COUNTIF($CG$197:$CG$209,"*｡4｡*")</f>
        <v>0</v>
      </c>
    </row>
    <row r="201" spans="2:86" ht="5.25" customHeight="1" x14ac:dyDescent="0.15">
      <c r="B201" s="254"/>
      <c r="C201" s="255"/>
      <c r="D201" s="256"/>
      <c r="G201" s="308"/>
      <c r="H201" s="308"/>
      <c r="I201" s="308"/>
      <c r="J201" s="308"/>
      <c r="K201" s="308"/>
      <c r="L201" s="308"/>
      <c r="M201" s="308"/>
      <c r="N201" s="308"/>
      <c r="O201" s="308"/>
      <c r="P201" s="308"/>
      <c r="Q201" s="309"/>
      <c r="R201" s="407"/>
      <c r="S201" s="408"/>
      <c r="T201" s="408"/>
      <c r="U201" s="408"/>
      <c r="V201" s="408"/>
      <c r="W201" s="408"/>
      <c r="X201" s="408"/>
      <c r="Y201" s="408"/>
      <c r="Z201" s="408"/>
      <c r="AA201" s="408"/>
      <c r="AB201" s="408"/>
      <c r="AC201" s="408"/>
      <c r="AD201" s="408"/>
      <c r="AE201" s="408"/>
      <c r="AF201" s="408"/>
      <c r="AG201" s="408"/>
      <c r="AH201" s="408"/>
      <c r="AI201" s="408"/>
      <c r="AJ201" s="408"/>
      <c r="AK201" s="408"/>
      <c r="AL201" s="408"/>
      <c r="AM201" s="408"/>
      <c r="AN201" s="408"/>
      <c r="AO201" s="408"/>
      <c r="AP201" s="408"/>
      <c r="AQ201" s="408"/>
      <c r="AR201" s="408"/>
      <c r="AS201" s="408"/>
      <c r="AT201" s="408"/>
      <c r="AU201" s="408"/>
      <c r="AV201" s="408"/>
      <c r="AW201" s="408"/>
      <c r="AX201" s="408"/>
      <c r="AY201" s="408"/>
      <c r="AZ201" s="408"/>
      <c r="BA201" s="408"/>
      <c r="BB201" s="408"/>
      <c r="BC201" s="408"/>
      <c r="BD201" s="408"/>
      <c r="BE201" s="408"/>
      <c r="BF201" s="408"/>
      <c r="BG201" s="408"/>
      <c r="BH201" s="408"/>
      <c r="BI201" s="408"/>
      <c r="BJ201" s="408"/>
      <c r="BK201" s="408"/>
      <c r="BL201" s="408"/>
      <c r="BM201" s="408"/>
      <c r="BN201" s="408"/>
      <c r="BO201" s="408"/>
      <c r="BP201" s="408"/>
      <c r="BQ201" s="408"/>
      <c r="BR201" s="408"/>
      <c r="BS201" s="408"/>
      <c r="BT201" s="409"/>
      <c r="BU201" s="306"/>
      <c r="BV201" s="306"/>
      <c r="BW201" s="305"/>
      <c r="BX201" s="305"/>
      <c r="CF201" s="2">
        <v>5</v>
      </c>
      <c r="CG201" s="2" t="str">
        <f>+ASC(R237)</f>
        <v/>
      </c>
      <c r="CH201" s="2">
        <f>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COUNTIF($CG$197:$CG$209,"*｡5｡*")</f>
        <v>0</v>
      </c>
    </row>
    <row r="202" spans="2:86" ht="5.25" customHeight="1" x14ac:dyDescent="0.15">
      <c r="B202" s="254"/>
      <c r="C202" s="255"/>
      <c r="D202" s="256"/>
      <c r="G202" s="308"/>
      <c r="H202" s="308"/>
      <c r="I202" s="308"/>
      <c r="J202" s="308"/>
      <c r="K202" s="308"/>
      <c r="L202" s="308"/>
      <c r="M202" s="308"/>
      <c r="N202" s="308"/>
      <c r="O202" s="308"/>
      <c r="P202" s="308"/>
      <c r="Q202" s="309"/>
      <c r="R202" s="407"/>
      <c r="S202" s="408"/>
      <c r="T202" s="408"/>
      <c r="U202" s="408"/>
      <c r="V202" s="408"/>
      <c r="W202" s="408"/>
      <c r="X202" s="408"/>
      <c r="Y202" s="408"/>
      <c r="Z202" s="408"/>
      <c r="AA202" s="408"/>
      <c r="AB202" s="408"/>
      <c r="AC202" s="408"/>
      <c r="AD202" s="408"/>
      <c r="AE202" s="408"/>
      <c r="AF202" s="408"/>
      <c r="AG202" s="408"/>
      <c r="AH202" s="408"/>
      <c r="AI202" s="408"/>
      <c r="AJ202" s="408"/>
      <c r="AK202" s="408"/>
      <c r="AL202" s="408"/>
      <c r="AM202" s="408"/>
      <c r="AN202" s="408"/>
      <c r="AO202" s="408"/>
      <c r="AP202" s="408"/>
      <c r="AQ202" s="408"/>
      <c r="AR202" s="408"/>
      <c r="AS202" s="408"/>
      <c r="AT202" s="408"/>
      <c r="AU202" s="408"/>
      <c r="AV202" s="408"/>
      <c r="AW202" s="408"/>
      <c r="AX202" s="408"/>
      <c r="AY202" s="408"/>
      <c r="AZ202" s="408"/>
      <c r="BA202" s="408"/>
      <c r="BB202" s="408"/>
      <c r="BC202" s="408"/>
      <c r="BD202" s="408"/>
      <c r="BE202" s="408"/>
      <c r="BF202" s="408"/>
      <c r="BG202" s="408"/>
      <c r="BH202" s="408"/>
      <c r="BI202" s="408"/>
      <c r="BJ202" s="408"/>
      <c r="BK202" s="408"/>
      <c r="BL202" s="408"/>
      <c r="BM202" s="408"/>
      <c r="BN202" s="408"/>
      <c r="BO202" s="408"/>
      <c r="BP202" s="408"/>
      <c r="BQ202" s="408"/>
      <c r="BR202" s="408"/>
      <c r="BS202" s="408"/>
      <c r="BT202" s="409"/>
      <c r="BU202" s="306"/>
      <c r="BV202" s="306"/>
      <c r="BW202" s="305"/>
      <c r="BX202" s="305"/>
      <c r="CF202" s="2">
        <v>6</v>
      </c>
      <c r="CG202" s="2" t="str">
        <f>+ASC(R247)</f>
        <v/>
      </c>
      <c r="CH202" s="2">
        <f>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COUNTIF($CG$197:$CG$209,"*｡6｡*")</f>
        <v>0</v>
      </c>
    </row>
    <row r="203" spans="2:86" ht="5.25" customHeight="1" x14ac:dyDescent="0.15">
      <c r="B203" s="254"/>
      <c r="C203" s="255"/>
      <c r="D203" s="256"/>
      <c r="G203" s="308"/>
      <c r="H203" s="308"/>
      <c r="I203" s="308"/>
      <c r="J203" s="308"/>
      <c r="K203" s="308"/>
      <c r="L203" s="308"/>
      <c r="M203" s="308"/>
      <c r="N203" s="308"/>
      <c r="O203" s="308"/>
      <c r="P203" s="308"/>
      <c r="Q203" s="309"/>
      <c r="R203" s="407"/>
      <c r="S203" s="408"/>
      <c r="T203" s="408"/>
      <c r="U203" s="408"/>
      <c r="V203" s="408"/>
      <c r="W203" s="408"/>
      <c r="X203" s="408"/>
      <c r="Y203" s="408"/>
      <c r="Z203" s="408"/>
      <c r="AA203" s="408"/>
      <c r="AB203" s="408"/>
      <c r="AC203" s="408"/>
      <c r="AD203" s="408"/>
      <c r="AE203" s="408"/>
      <c r="AF203" s="408"/>
      <c r="AG203" s="408"/>
      <c r="AH203" s="408"/>
      <c r="AI203" s="408"/>
      <c r="AJ203" s="408"/>
      <c r="AK203" s="408"/>
      <c r="AL203" s="408"/>
      <c r="AM203" s="408"/>
      <c r="AN203" s="408"/>
      <c r="AO203" s="408"/>
      <c r="AP203" s="408"/>
      <c r="AQ203" s="408"/>
      <c r="AR203" s="408"/>
      <c r="AS203" s="408"/>
      <c r="AT203" s="408"/>
      <c r="AU203" s="408"/>
      <c r="AV203" s="408"/>
      <c r="AW203" s="408"/>
      <c r="AX203" s="408"/>
      <c r="AY203" s="408"/>
      <c r="AZ203" s="408"/>
      <c r="BA203" s="408"/>
      <c r="BB203" s="408"/>
      <c r="BC203" s="408"/>
      <c r="BD203" s="408"/>
      <c r="BE203" s="408"/>
      <c r="BF203" s="408"/>
      <c r="BG203" s="408"/>
      <c r="BH203" s="408"/>
      <c r="BI203" s="408"/>
      <c r="BJ203" s="408"/>
      <c r="BK203" s="408"/>
      <c r="BL203" s="408"/>
      <c r="BM203" s="408"/>
      <c r="BN203" s="408"/>
      <c r="BO203" s="408"/>
      <c r="BP203" s="408"/>
      <c r="BQ203" s="408"/>
      <c r="BR203" s="408"/>
      <c r="BS203" s="408"/>
      <c r="BT203" s="409"/>
      <c r="BU203" s="306" t="str">
        <f>IF(BV203="","",COUNTIFS($BV$197:BV203,"○"))&amp;BV203</f>
        <v/>
      </c>
      <c r="BV203" s="306" t="str">
        <f t="shared" ref="BV203" si="8">IF(BW203&lt;&gt;"","○","")</f>
        <v/>
      </c>
      <c r="BW203" s="305" t="str">
        <f>DBCS(IF(LEN(R197)&gt;98,MID(R197,97,48),""))</f>
        <v/>
      </c>
      <c r="BX203" s="305"/>
      <c r="CF203" s="2">
        <v>7</v>
      </c>
      <c r="CG203" s="2" t="str">
        <f>+ASC(R257)</f>
        <v/>
      </c>
      <c r="CH203" s="2">
        <f>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COUNTIF($CG$197:$CG$209,"*｡7｡*")</f>
        <v>0</v>
      </c>
    </row>
    <row r="204" spans="2:86" ht="5.25" customHeight="1" x14ac:dyDescent="0.15">
      <c r="B204" s="254"/>
      <c r="C204" s="255"/>
      <c r="D204" s="256"/>
      <c r="G204" s="308"/>
      <c r="H204" s="308"/>
      <c r="I204" s="308"/>
      <c r="J204" s="308"/>
      <c r="K204" s="308"/>
      <c r="L204" s="308"/>
      <c r="M204" s="308"/>
      <c r="N204" s="308"/>
      <c r="O204" s="308"/>
      <c r="P204" s="308"/>
      <c r="Q204" s="309"/>
      <c r="R204" s="407"/>
      <c r="S204" s="408"/>
      <c r="T204" s="408"/>
      <c r="U204" s="408"/>
      <c r="V204" s="408"/>
      <c r="W204" s="408"/>
      <c r="X204" s="408"/>
      <c r="Y204" s="408"/>
      <c r="Z204" s="408"/>
      <c r="AA204" s="408"/>
      <c r="AB204" s="408"/>
      <c r="AC204" s="408"/>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08"/>
      <c r="AY204" s="408"/>
      <c r="AZ204" s="408"/>
      <c r="BA204" s="408"/>
      <c r="BB204" s="408"/>
      <c r="BC204" s="408"/>
      <c r="BD204" s="408"/>
      <c r="BE204" s="408"/>
      <c r="BF204" s="408"/>
      <c r="BG204" s="408"/>
      <c r="BH204" s="408"/>
      <c r="BI204" s="408"/>
      <c r="BJ204" s="408"/>
      <c r="BK204" s="408"/>
      <c r="BL204" s="408"/>
      <c r="BM204" s="408"/>
      <c r="BN204" s="408"/>
      <c r="BO204" s="408"/>
      <c r="BP204" s="408"/>
      <c r="BQ204" s="408"/>
      <c r="BR204" s="408"/>
      <c r="BS204" s="408"/>
      <c r="BT204" s="409"/>
      <c r="BU204" s="306"/>
      <c r="BV204" s="306"/>
      <c r="BW204" s="305"/>
      <c r="BX204" s="305"/>
      <c r="CF204" s="2">
        <v>8</v>
      </c>
      <c r="CG204" s="2" t="str">
        <f>+ASC(R267)</f>
        <v/>
      </c>
      <c r="CH204" s="2">
        <f>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COUNTIF($CG$197:$CG$209,"*｡8｡*")</f>
        <v>0</v>
      </c>
    </row>
    <row r="205" spans="2:86" ht="5.25" customHeight="1" x14ac:dyDescent="0.15">
      <c r="B205" s="254"/>
      <c r="C205" s="255"/>
      <c r="D205" s="256"/>
      <c r="G205" s="308"/>
      <c r="H205" s="308"/>
      <c r="I205" s="308"/>
      <c r="J205" s="308"/>
      <c r="K205" s="308"/>
      <c r="L205" s="308"/>
      <c r="M205" s="308"/>
      <c r="N205" s="308"/>
      <c r="O205" s="308"/>
      <c r="P205" s="308"/>
      <c r="Q205" s="309"/>
      <c r="R205" s="410"/>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G205" s="411"/>
      <c r="BH205" s="411"/>
      <c r="BI205" s="411"/>
      <c r="BJ205" s="411"/>
      <c r="BK205" s="411"/>
      <c r="BL205" s="411"/>
      <c r="BM205" s="411"/>
      <c r="BN205" s="411"/>
      <c r="BO205" s="411"/>
      <c r="BP205" s="411"/>
      <c r="BQ205" s="411"/>
      <c r="BR205" s="411"/>
      <c r="BS205" s="411"/>
      <c r="BT205" s="412"/>
      <c r="BU205" s="306"/>
      <c r="BV205" s="306"/>
      <c r="BW205" s="305"/>
      <c r="BX205" s="305"/>
      <c r="CF205" s="2">
        <v>9</v>
      </c>
      <c r="CG205" s="2" t="str">
        <f>+ASC(R277)</f>
        <v/>
      </c>
      <c r="CH205" s="2">
        <f>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COUNTIF($CG$197:$CG$209,"*｡9｡*")</f>
        <v>0</v>
      </c>
    </row>
    <row r="206" spans="2:86" ht="5.25" customHeight="1" x14ac:dyDescent="0.15">
      <c r="B206" s="254"/>
      <c r="C206" s="255"/>
      <c r="D206" s="256"/>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CF206" s="2">
        <v>10</v>
      </c>
      <c r="CG206" s="2" t="str">
        <f>+ASC(R287)</f>
        <v/>
      </c>
      <c r="CH206" s="2">
        <f>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COUNTIF($CG$197:$CG$209,"*｡10｡*")</f>
        <v>0</v>
      </c>
    </row>
    <row r="207" spans="2:86" ht="5.25" customHeight="1" x14ac:dyDescent="0.15">
      <c r="B207" s="254"/>
      <c r="C207" s="255"/>
      <c r="D207" s="256"/>
      <c r="G207" s="308" t="s">
        <v>317</v>
      </c>
      <c r="H207" s="308"/>
      <c r="I207" s="308"/>
      <c r="J207" s="308"/>
      <c r="K207" s="308"/>
      <c r="L207" s="308"/>
      <c r="M207" s="308"/>
      <c r="N207" s="308"/>
      <c r="O207" s="308"/>
      <c r="P207" s="308"/>
      <c r="Q207" s="309"/>
      <c r="R207" s="404"/>
      <c r="S207" s="405"/>
      <c r="T207" s="405"/>
      <c r="U207" s="405"/>
      <c r="V207" s="405"/>
      <c r="W207" s="405"/>
      <c r="X207" s="405"/>
      <c r="Y207" s="405"/>
      <c r="Z207" s="405"/>
      <c r="AA207" s="405"/>
      <c r="AB207" s="405"/>
      <c r="AC207" s="405"/>
      <c r="AD207" s="405"/>
      <c r="AE207" s="405"/>
      <c r="AF207" s="405"/>
      <c r="AG207" s="405"/>
      <c r="AH207" s="405"/>
      <c r="AI207" s="405"/>
      <c r="AJ207" s="405"/>
      <c r="AK207" s="405"/>
      <c r="AL207" s="405"/>
      <c r="AM207" s="405"/>
      <c r="AN207" s="405"/>
      <c r="AO207" s="405"/>
      <c r="AP207" s="405"/>
      <c r="AQ207" s="405"/>
      <c r="AR207" s="405"/>
      <c r="AS207" s="405"/>
      <c r="AT207" s="405"/>
      <c r="AU207" s="405"/>
      <c r="AV207" s="405"/>
      <c r="AW207" s="405"/>
      <c r="AX207" s="405"/>
      <c r="AY207" s="405"/>
      <c r="AZ207" s="405"/>
      <c r="BA207" s="405"/>
      <c r="BB207" s="405"/>
      <c r="BC207" s="405"/>
      <c r="BD207" s="405"/>
      <c r="BE207" s="405"/>
      <c r="BF207" s="405"/>
      <c r="BG207" s="405"/>
      <c r="BH207" s="405"/>
      <c r="BI207" s="405"/>
      <c r="BJ207" s="405"/>
      <c r="BK207" s="405"/>
      <c r="BL207" s="405"/>
      <c r="BM207" s="405"/>
      <c r="BN207" s="405"/>
      <c r="BO207" s="405"/>
      <c r="BP207" s="405"/>
      <c r="BQ207" s="405"/>
      <c r="BR207" s="405"/>
      <c r="BS207" s="405"/>
      <c r="BT207" s="406"/>
      <c r="BU207" s="306" t="str">
        <f>IF(BV207="","",COUNTIFS($BV$197:BV207,"○"))&amp;BV207</f>
        <v/>
      </c>
      <c r="BV207" s="306" t="str">
        <f>IF(BW207&lt;&gt;"","○","")</f>
        <v/>
      </c>
      <c r="BW207" s="305" t="str">
        <f>DBCS(MID(R207,1,48))</f>
        <v/>
      </c>
      <c r="BX207" s="332" t="s">
        <v>159</v>
      </c>
      <c r="CF207" s="2">
        <v>11</v>
      </c>
      <c r="CG207" s="2" t="str">
        <f>+ASC(R297)</f>
        <v/>
      </c>
      <c r="CH207" s="2">
        <f>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COUNTIF($CG$197:$CG$209,"*｡11｡*")</f>
        <v>0</v>
      </c>
    </row>
    <row r="208" spans="2:86" ht="5.25" customHeight="1" x14ac:dyDescent="0.15">
      <c r="B208" s="254"/>
      <c r="C208" s="255"/>
      <c r="D208" s="256"/>
      <c r="G208" s="308"/>
      <c r="H208" s="308"/>
      <c r="I208" s="308"/>
      <c r="J208" s="308"/>
      <c r="K208" s="308"/>
      <c r="L208" s="308"/>
      <c r="M208" s="308"/>
      <c r="N208" s="308"/>
      <c r="O208" s="308"/>
      <c r="P208" s="308"/>
      <c r="Q208" s="309"/>
      <c r="R208" s="407"/>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8"/>
      <c r="AQ208" s="408"/>
      <c r="AR208" s="408"/>
      <c r="AS208" s="408"/>
      <c r="AT208" s="408"/>
      <c r="AU208" s="408"/>
      <c r="AV208" s="408"/>
      <c r="AW208" s="408"/>
      <c r="AX208" s="408"/>
      <c r="AY208" s="408"/>
      <c r="AZ208" s="408"/>
      <c r="BA208" s="408"/>
      <c r="BB208" s="408"/>
      <c r="BC208" s="408"/>
      <c r="BD208" s="408"/>
      <c r="BE208" s="408"/>
      <c r="BF208" s="408"/>
      <c r="BG208" s="408"/>
      <c r="BH208" s="408"/>
      <c r="BI208" s="408"/>
      <c r="BJ208" s="408"/>
      <c r="BK208" s="408"/>
      <c r="BL208" s="408"/>
      <c r="BM208" s="408"/>
      <c r="BN208" s="408"/>
      <c r="BO208" s="408"/>
      <c r="BP208" s="408"/>
      <c r="BQ208" s="408"/>
      <c r="BR208" s="408"/>
      <c r="BS208" s="408"/>
      <c r="BT208" s="409"/>
      <c r="BU208" s="306"/>
      <c r="BV208" s="306"/>
      <c r="BW208" s="305"/>
      <c r="BX208" s="332"/>
      <c r="CF208" s="2">
        <v>12</v>
      </c>
      <c r="CG208" s="2" t="str">
        <f>+ASC(R307)</f>
        <v/>
      </c>
      <c r="CH208" s="2">
        <f>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COUNTIF($CG$197:$CG$209,"*｡12｡*")</f>
        <v>0</v>
      </c>
    </row>
    <row r="209" spans="2:86" ht="5.25" customHeight="1" x14ac:dyDescent="0.15">
      <c r="B209" s="254"/>
      <c r="C209" s="255"/>
      <c r="D209" s="256"/>
      <c r="G209" s="308"/>
      <c r="H209" s="308"/>
      <c r="I209" s="308"/>
      <c r="J209" s="308"/>
      <c r="K209" s="308"/>
      <c r="L209" s="308"/>
      <c r="M209" s="308"/>
      <c r="N209" s="308"/>
      <c r="O209" s="308"/>
      <c r="P209" s="308"/>
      <c r="Q209" s="309"/>
      <c r="R209" s="407"/>
      <c r="S209" s="408"/>
      <c r="T209" s="408"/>
      <c r="U209" s="408"/>
      <c r="V209" s="408"/>
      <c r="W209" s="408"/>
      <c r="X209" s="408"/>
      <c r="Y209" s="408"/>
      <c r="Z209" s="408"/>
      <c r="AA209" s="408"/>
      <c r="AB209" s="408"/>
      <c r="AC209" s="408"/>
      <c r="AD209" s="408"/>
      <c r="AE209" s="408"/>
      <c r="AF209" s="408"/>
      <c r="AG209" s="408"/>
      <c r="AH209" s="408"/>
      <c r="AI209" s="408"/>
      <c r="AJ209" s="408"/>
      <c r="AK209" s="408"/>
      <c r="AL209" s="408"/>
      <c r="AM209" s="408"/>
      <c r="AN209" s="408"/>
      <c r="AO209" s="408"/>
      <c r="AP209" s="408"/>
      <c r="AQ209" s="408"/>
      <c r="AR209" s="408"/>
      <c r="AS209" s="408"/>
      <c r="AT209" s="408"/>
      <c r="AU209" s="408"/>
      <c r="AV209" s="408"/>
      <c r="AW209" s="408"/>
      <c r="AX209" s="408"/>
      <c r="AY209" s="408"/>
      <c r="AZ209" s="408"/>
      <c r="BA209" s="408"/>
      <c r="BB209" s="408"/>
      <c r="BC209" s="408"/>
      <c r="BD209" s="408"/>
      <c r="BE209" s="408"/>
      <c r="BF209" s="408"/>
      <c r="BG209" s="408"/>
      <c r="BH209" s="408"/>
      <c r="BI209" s="408"/>
      <c r="BJ209" s="408"/>
      <c r="BK209" s="408"/>
      <c r="BL209" s="408"/>
      <c r="BM209" s="408"/>
      <c r="BN209" s="408"/>
      <c r="BO209" s="408"/>
      <c r="BP209" s="408"/>
      <c r="BQ209" s="408"/>
      <c r="BR209" s="408"/>
      <c r="BS209" s="408"/>
      <c r="BT209" s="409"/>
      <c r="BU209" s="306"/>
      <c r="BV209" s="306"/>
      <c r="BW209" s="305"/>
      <c r="BX209" s="332"/>
      <c r="CF209" s="2">
        <v>13</v>
      </c>
      <c r="CG209" s="2" t="str">
        <f>+ASC(R317)</f>
        <v/>
      </c>
      <c r="CH209" s="2">
        <f>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COUNTIF($CG$197:$CG$209,"*｡13｡*")</f>
        <v>0</v>
      </c>
    </row>
    <row r="210" spans="2:86" ht="5.25" customHeight="1" x14ac:dyDescent="0.15">
      <c r="B210" s="254"/>
      <c r="C210" s="255"/>
      <c r="D210" s="256"/>
      <c r="G210" s="308" t="str">
        <f>"現在"&amp;LEN(R207)&amp;"字"</f>
        <v>現在0字</v>
      </c>
      <c r="H210" s="308"/>
      <c r="I210" s="308"/>
      <c r="J210" s="308"/>
      <c r="K210" s="308"/>
      <c r="L210" s="308"/>
      <c r="M210" s="308"/>
      <c r="N210" s="308"/>
      <c r="O210" s="308"/>
      <c r="P210" s="308"/>
      <c r="Q210" s="309"/>
      <c r="R210" s="407"/>
      <c r="S210" s="408"/>
      <c r="T210" s="408"/>
      <c r="U210" s="408"/>
      <c r="V210" s="408"/>
      <c r="W210" s="408"/>
      <c r="X210" s="408"/>
      <c r="Y210" s="408"/>
      <c r="Z210" s="408"/>
      <c r="AA210" s="408"/>
      <c r="AB210" s="408"/>
      <c r="AC210" s="408"/>
      <c r="AD210" s="408"/>
      <c r="AE210" s="408"/>
      <c r="AF210" s="408"/>
      <c r="AG210" s="408"/>
      <c r="AH210" s="408"/>
      <c r="AI210" s="408"/>
      <c r="AJ210" s="408"/>
      <c r="AK210" s="408"/>
      <c r="AL210" s="408"/>
      <c r="AM210" s="408"/>
      <c r="AN210" s="408"/>
      <c r="AO210" s="408"/>
      <c r="AP210" s="408"/>
      <c r="AQ210" s="408"/>
      <c r="AR210" s="408"/>
      <c r="AS210" s="408"/>
      <c r="AT210" s="408"/>
      <c r="AU210" s="408"/>
      <c r="AV210" s="408"/>
      <c r="AW210" s="408"/>
      <c r="AX210" s="408"/>
      <c r="AY210" s="408"/>
      <c r="AZ210" s="408"/>
      <c r="BA210" s="408"/>
      <c r="BB210" s="408"/>
      <c r="BC210" s="408"/>
      <c r="BD210" s="408"/>
      <c r="BE210" s="408"/>
      <c r="BF210" s="408"/>
      <c r="BG210" s="408"/>
      <c r="BH210" s="408"/>
      <c r="BI210" s="408"/>
      <c r="BJ210" s="408"/>
      <c r="BK210" s="408"/>
      <c r="BL210" s="408"/>
      <c r="BM210" s="408"/>
      <c r="BN210" s="408"/>
      <c r="BO210" s="408"/>
      <c r="BP210" s="408"/>
      <c r="BQ210" s="408"/>
      <c r="BR210" s="408"/>
      <c r="BS210" s="408"/>
      <c r="BT210" s="409"/>
      <c r="BU210" s="306" t="str">
        <f>IF(BV210="","",COUNTIFS($BV$197:BV210,"○"))&amp;BV210</f>
        <v/>
      </c>
      <c r="BV210" s="306" t="str">
        <f t="shared" ref="BV210" si="9">IF(BW210&lt;&gt;"","○","")</f>
        <v/>
      </c>
      <c r="BW210" s="305" t="str">
        <f>DBCS(IF(LEN(R207)&gt;48,MID(R207,49,48),""))</f>
        <v/>
      </c>
      <c r="BX210" s="305"/>
    </row>
    <row r="211" spans="2:86" ht="5.25" customHeight="1" x14ac:dyDescent="0.15">
      <c r="B211" s="254"/>
      <c r="C211" s="255"/>
      <c r="D211" s="256"/>
      <c r="G211" s="308"/>
      <c r="H211" s="308"/>
      <c r="I211" s="308"/>
      <c r="J211" s="308"/>
      <c r="K211" s="308"/>
      <c r="L211" s="308"/>
      <c r="M211" s="308"/>
      <c r="N211" s="308"/>
      <c r="O211" s="308"/>
      <c r="P211" s="308"/>
      <c r="Q211" s="309"/>
      <c r="R211" s="407"/>
      <c r="S211" s="408"/>
      <c r="T211" s="408"/>
      <c r="U211" s="408"/>
      <c r="V211" s="408"/>
      <c r="W211" s="408"/>
      <c r="X211" s="408"/>
      <c r="Y211" s="408"/>
      <c r="Z211" s="408"/>
      <c r="AA211" s="408"/>
      <c r="AB211" s="408"/>
      <c r="AC211" s="408"/>
      <c r="AD211" s="408"/>
      <c r="AE211" s="408"/>
      <c r="AF211" s="408"/>
      <c r="AG211" s="408"/>
      <c r="AH211" s="408"/>
      <c r="AI211" s="408"/>
      <c r="AJ211" s="408"/>
      <c r="AK211" s="408"/>
      <c r="AL211" s="408"/>
      <c r="AM211" s="408"/>
      <c r="AN211" s="408"/>
      <c r="AO211" s="408"/>
      <c r="AP211" s="408"/>
      <c r="AQ211" s="408"/>
      <c r="AR211" s="408"/>
      <c r="AS211" s="408"/>
      <c r="AT211" s="408"/>
      <c r="AU211" s="408"/>
      <c r="AV211" s="408"/>
      <c r="AW211" s="408"/>
      <c r="AX211" s="408"/>
      <c r="AY211" s="408"/>
      <c r="AZ211" s="408"/>
      <c r="BA211" s="408"/>
      <c r="BB211" s="408"/>
      <c r="BC211" s="408"/>
      <c r="BD211" s="408"/>
      <c r="BE211" s="408"/>
      <c r="BF211" s="408"/>
      <c r="BG211" s="408"/>
      <c r="BH211" s="408"/>
      <c r="BI211" s="408"/>
      <c r="BJ211" s="408"/>
      <c r="BK211" s="408"/>
      <c r="BL211" s="408"/>
      <c r="BM211" s="408"/>
      <c r="BN211" s="408"/>
      <c r="BO211" s="408"/>
      <c r="BP211" s="408"/>
      <c r="BQ211" s="408"/>
      <c r="BR211" s="408"/>
      <c r="BS211" s="408"/>
      <c r="BT211" s="409"/>
      <c r="BU211" s="306"/>
      <c r="BV211" s="306"/>
      <c r="BW211" s="305"/>
      <c r="BX211" s="305"/>
    </row>
    <row r="212" spans="2:86" ht="5.25" customHeight="1" x14ac:dyDescent="0.15">
      <c r="B212" s="254"/>
      <c r="C212" s="255"/>
      <c r="D212" s="256"/>
      <c r="G212" s="308"/>
      <c r="H212" s="308"/>
      <c r="I212" s="308"/>
      <c r="J212" s="308"/>
      <c r="K212" s="308"/>
      <c r="L212" s="308"/>
      <c r="M212" s="308"/>
      <c r="N212" s="308"/>
      <c r="O212" s="308"/>
      <c r="P212" s="308"/>
      <c r="Q212" s="309"/>
      <c r="R212" s="407"/>
      <c r="S212" s="408"/>
      <c r="T212" s="408"/>
      <c r="U212" s="408"/>
      <c r="V212" s="408"/>
      <c r="W212" s="408"/>
      <c r="X212" s="408"/>
      <c r="Y212" s="408"/>
      <c r="Z212" s="408"/>
      <c r="AA212" s="408"/>
      <c r="AB212" s="408"/>
      <c r="AC212" s="408"/>
      <c r="AD212" s="408"/>
      <c r="AE212" s="408"/>
      <c r="AF212" s="408"/>
      <c r="AG212" s="408"/>
      <c r="AH212" s="408"/>
      <c r="AI212" s="408"/>
      <c r="AJ212" s="408"/>
      <c r="AK212" s="408"/>
      <c r="AL212" s="408"/>
      <c r="AM212" s="408"/>
      <c r="AN212" s="408"/>
      <c r="AO212" s="408"/>
      <c r="AP212" s="408"/>
      <c r="AQ212" s="408"/>
      <c r="AR212" s="408"/>
      <c r="AS212" s="408"/>
      <c r="AT212" s="408"/>
      <c r="AU212" s="408"/>
      <c r="AV212" s="408"/>
      <c r="AW212" s="408"/>
      <c r="AX212" s="408"/>
      <c r="AY212" s="408"/>
      <c r="AZ212" s="408"/>
      <c r="BA212" s="408"/>
      <c r="BB212" s="408"/>
      <c r="BC212" s="408"/>
      <c r="BD212" s="408"/>
      <c r="BE212" s="408"/>
      <c r="BF212" s="408"/>
      <c r="BG212" s="408"/>
      <c r="BH212" s="408"/>
      <c r="BI212" s="408"/>
      <c r="BJ212" s="408"/>
      <c r="BK212" s="408"/>
      <c r="BL212" s="408"/>
      <c r="BM212" s="408"/>
      <c r="BN212" s="408"/>
      <c r="BO212" s="408"/>
      <c r="BP212" s="408"/>
      <c r="BQ212" s="408"/>
      <c r="BR212" s="408"/>
      <c r="BS212" s="408"/>
      <c r="BT212" s="409"/>
      <c r="BU212" s="306"/>
      <c r="BV212" s="306"/>
      <c r="BW212" s="305"/>
      <c r="BX212" s="305"/>
    </row>
    <row r="213" spans="2:86" ht="5.25" customHeight="1" x14ac:dyDescent="0.15">
      <c r="B213" s="254"/>
      <c r="C213" s="255"/>
      <c r="D213" s="256"/>
      <c r="G213" s="308"/>
      <c r="H213" s="308"/>
      <c r="I213" s="308"/>
      <c r="J213" s="308"/>
      <c r="K213" s="308"/>
      <c r="L213" s="308"/>
      <c r="M213" s="308"/>
      <c r="N213" s="308"/>
      <c r="O213" s="308"/>
      <c r="P213" s="308"/>
      <c r="Q213" s="309"/>
      <c r="R213" s="407"/>
      <c r="S213" s="408"/>
      <c r="T213" s="408"/>
      <c r="U213" s="408"/>
      <c r="V213" s="408"/>
      <c r="W213" s="408"/>
      <c r="X213" s="408"/>
      <c r="Y213" s="408"/>
      <c r="Z213" s="408"/>
      <c r="AA213" s="408"/>
      <c r="AB213" s="408"/>
      <c r="AC213" s="408"/>
      <c r="AD213" s="408"/>
      <c r="AE213" s="408"/>
      <c r="AF213" s="408"/>
      <c r="AG213" s="408"/>
      <c r="AH213" s="408"/>
      <c r="AI213" s="408"/>
      <c r="AJ213" s="408"/>
      <c r="AK213" s="408"/>
      <c r="AL213" s="408"/>
      <c r="AM213" s="408"/>
      <c r="AN213" s="408"/>
      <c r="AO213" s="408"/>
      <c r="AP213" s="408"/>
      <c r="AQ213" s="408"/>
      <c r="AR213" s="408"/>
      <c r="AS213" s="408"/>
      <c r="AT213" s="408"/>
      <c r="AU213" s="408"/>
      <c r="AV213" s="408"/>
      <c r="AW213" s="408"/>
      <c r="AX213" s="408"/>
      <c r="AY213" s="408"/>
      <c r="AZ213" s="408"/>
      <c r="BA213" s="408"/>
      <c r="BB213" s="408"/>
      <c r="BC213" s="408"/>
      <c r="BD213" s="408"/>
      <c r="BE213" s="408"/>
      <c r="BF213" s="408"/>
      <c r="BG213" s="408"/>
      <c r="BH213" s="408"/>
      <c r="BI213" s="408"/>
      <c r="BJ213" s="408"/>
      <c r="BK213" s="408"/>
      <c r="BL213" s="408"/>
      <c r="BM213" s="408"/>
      <c r="BN213" s="408"/>
      <c r="BO213" s="408"/>
      <c r="BP213" s="408"/>
      <c r="BQ213" s="408"/>
      <c r="BR213" s="408"/>
      <c r="BS213" s="408"/>
      <c r="BT213" s="409"/>
      <c r="BU213" s="306" t="str">
        <f>IF(BV213="","",COUNTIFS($BV$197:BV213,"○"))&amp;BV213</f>
        <v/>
      </c>
      <c r="BV213" s="306" t="str">
        <f t="shared" ref="BV213" si="10">IF(BW213&lt;&gt;"","○","")</f>
        <v/>
      </c>
      <c r="BW213" s="305" t="str">
        <f>DBCS(IF(LEN(R207)&gt;98,MID(R207,97,48),""))</f>
        <v/>
      </c>
      <c r="BX213" s="305"/>
    </row>
    <row r="214" spans="2:86" ht="5.25" customHeight="1" x14ac:dyDescent="0.15">
      <c r="B214" s="254"/>
      <c r="C214" s="255"/>
      <c r="D214" s="256"/>
      <c r="G214" s="308"/>
      <c r="H214" s="308"/>
      <c r="I214" s="308"/>
      <c r="J214" s="308"/>
      <c r="K214" s="308"/>
      <c r="L214" s="308"/>
      <c r="M214" s="308"/>
      <c r="N214" s="308"/>
      <c r="O214" s="308"/>
      <c r="P214" s="308"/>
      <c r="Q214" s="309"/>
      <c r="R214" s="407"/>
      <c r="S214" s="408"/>
      <c r="T214" s="408"/>
      <c r="U214" s="408"/>
      <c r="V214" s="408"/>
      <c r="W214" s="408"/>
      <c r="X214" s="408"/>
      <c r="Y214" s="408"/>
      <c r="Z214" s="408"/>
      <c r="AA214" s="408"/>
      <c r="AB214" s="408"/>
      <c r="AC214" s="408"/>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08"/>
      <c r="AY214" s="408"/>
      <c r="AZ214" s="408"/>
      <c r="BA214" s="408"/>
      <c r="BB214" s="408"/>
      <c r="BC214" s="408"/>
      <c r="BD214" s="408"/>
      <c r="BE214" s="408"/>
      <c r="BF214" s="408"/>
      <c r="BG214" s="408"/>
      <c r="BH214" s="408"/>
      <c r="BI214" s="408"/>
      <c r="BJ214" s="408"/>
      <c r="BK214" s="408"/>
      <c r="BL214" s="408"/>
      <c r="BM214" s="408"/>
      <c r="BN214" s="408"/>
      <c r="BO214" s="408"/>
      <c r="BP214" s="408"/>
      <c r="BQ214" s="408"/>
      <c r="BR214" s="408"/>
      <c r="BS214" s="408"/>
      <c r="BT214" s="409"/>
      <c r="BU214" s="306"/>
      <c r="BV214" s="306"/>
      <c r="BW214" s="305"/>
      <c r="BX214" s="305"/>
    </row>
    <row r="215" spans="2:86" ht="5.25" customHeight="1" x14ac:dyDescent="0.15">
      <c r="B215" s="254"/>
      <c r="C215" s="255"/>
      <c r="D215" s="256"/>
      <c r="G215" s="308"/>
      <c r="H215" s="308"/>
      <c r="I215" s="308"/>
      <c r="J215" s="308"/>
      <c r="K215" s="308"/>
      <c r="L215" s="308"/>
      <c r="M215" s="308"/>
      <c r="N215" s="308"/>
      <c r="O215" s="308"/>
      <c r="P215" s="308"/>
      <c r="Q215" s="309"/>
      <c r="R215" s="410"/>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c r="AY215" s="411"/>
      <c r="AZ215" s="411"/>
      <c r="BA215" s="411"/>
      <c r="BB215" s="411"/>
      <c r="BC215" s="411"/>
      <c r="BD215" s="411"/>
      <c r="BE215" s="411"/>
      <c r="BF215" s="411"/>
      <c r="BG215" s="411"/>
      <c r="BH215" s="411"/>
      <c r="BI215" s="411"/>
      <c r="BJ215" s="411"/>
      <c r="BK215" s="411"/>
      <c r="BL215" s="411"/>
      <c r="BM215" s="411"/>
      <c r="BN215" s="411"/>
      <c r="BO215" s="411"/>
      <c r="BP215" s="411"/>
      <c r="BQ215" s="411"/>
      <c r="BR215" s="411"/>
      <c r="BS215" s="411"/>
      <c r="BT215" s="412"/>
      <c r="BU215" s="306"/>
      <c r="BV215" s="306"/>
      <c r="BW215" s="305"/>
      <c r="BX215" s="305"/>
    </row>
    <row r="216" spans="2:86" ht="5.25" customHeight="1" x14ac:dyDescent="0.15">
      <c r="B216" s="254"/>
      <c r="C216" s="255"/>
      <c r="D216" s="256"/>
    </row>
    <row r="217" spans="2:86" ht="5.25" customHeight="1" x14ac:dyDescent="0.15">
      <c r="B217" s="254"/>
      <c r="C217" s="255"/>
      <c r="D217" s="256"/>
      <c r="G217" s="308" t="s">
        <v>318</v>
      </c>
      <c r="H217" s="308"/>
      <c r="I217" s="308"/>
      <c r="J217" s="308"/>
      <c r="K217" s="308"/>
      <c r="L217" s="308"/>
      <c r="M217" s="308"/>
      <c r="N217" s="308"/>
      <c r="O217" s="308"/>
      <c r="P217" s="308"/>
      <c r="Q217" s="309"/>
      <c r="R217" s="404"/>
      <c r="S217" s="405"/>
      <c r="T217" s="405"/>
      <c r="U217" s="405"/>
      <c r="V217" s="405"/>
      <c r="W217" s="405"/>
      <c r="X217" s="405"/>
      <c r="Y217" s="405"/>
      <c r="Z217" s="405"/>
      <c r="AA217" s="405"/>
      <c r="AB217" s="405"/>
      <c r="AC217" s="405"/>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5"/>
      <c r="AY217" s="405"/>
      <c r="AZ217" s="405"/>
      <c r="BA217" s="405"/>
      <c r="BB217" s="405"/>
      <c r="BC217" s="405"/>
      <c r="BD217" s="405"/>
      <c r="BE217" s="405"/>
      <c r="BF217" s="405"/>
      <c r="BG217" s="405"/>
      <c r="BH217" s="405"/>
      <c r="BI217" s="405"/>
      <c r="BJ217" s="405"/>
      <c r="BK217" s="405"/>
      <c r="BL217" s="405"/>
      <c r="BM217" s="405"/>
      <c r="BN217" s="405"/>
      <c r="BO217" s="405"/>
      <c r="BP217" s="405"/>
      <c r="BQ217" s="405"/>
      <c r="BR217" s="405"/>
      <c r="BS217" s="405"/>
      <c r="BT217" s="406"/>
      <c r="BU217" s="306" t="str">
        <f>IF(BV217="","",COUNTIFS($BV$197:BV217,"○"))&amp;BV217</f>
        <v/>
      </c>
      <c r="BV217" s="306" t="str">
        <f>IF(BW217&lt;&gt;"","○","")</f>
        <v/>
      </c>
      <c r="BW217" s="305" t="str">
        <f>DBCS(MID(R217,1,48))</f>
        <v/>
      </c>
      <c r="BX217" s="332" t="s">
        <v>160</v>
      </c>
    </row>
    <row r="218" spans="2:86" ht="5.25" customHeight="1" x14ac:dyDescent="0.15">
      <c r="B218" s="254"/>
      <c r="C218" s="255"/>
      <c r="D218" s="256"/>
      <c r="G218" s="308"/>
      <c r="H218" s="308"/>
      <c r="I218" s="308"/>
      <c r="J218" s="308"/>
      <c r="K218" s="308"/>
      <c r="L218" s="308"/>
      <c r="M218" s="308"/>
      <c r="N218" s="308"/>
      <c r="O218" s="308"/>
      <c r="P218" s="308"/>
      <c r="Q218" s="309"/>
      <c r="R218" s="407"/>
      <c r="S218" s="408"/>
      <c r="T218" s="408"/>
      <c r="U218" s="408"/>
      <c r="V218" s="408"/>
      <c r="W218" s="408"/>
      <c r="X218" s="408"/>
      <c r="Y218" s="408"/>
      <c r="Z218" s="408"/>
      <c r="AA218" s="408"/>
      <c r="AB218" s="408"/>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8"/>
      <c r="AY218" s="408"/>
      <c r="AZ218" s="408"/>
      <c r="BA218" s="408"/>
      <c r="BB218" s="408"/>
      <c r="BC218" s="408"/>
      <c r="BD218" s="408"/>
      <c r="BE218" s="408"/>
      <c r="BF218" s="408"/>
      <c r="BG218" s="408"/>
      <c r="BH218" s="408"/>
      <c r="BI218" s="408"/>
      <c r="BJ218" s="408"/>
      <c r="BK218" s="408"/>
      <c r="BL218" s="408"/>
      <c r="BM218" s="408"/>
      <c r="BN218" s="408"/>
      <c r="BO218" s="408"/>
      <c r="BP218" s="408"/>
      <c r="BQ218" s="408"/>
      <c r="BR218" s="408"/>
      <c r="BS218" s="408"/>
      <c r="BT218" s="409"/>
      <c r="BU218" s="306"/>
      <c r="BV218" s="306"/>
      <c r="BW218" s="305"/>
      <c r="BX218" s="332"/>
    </row>
    <row r="219" spans="2:86" ht="5.25" customHeight="1" x14ac:dyDescent="0.15">
      <c r="B219" s="254"/>
      <c r="C219" s="255"/>
      <c r="D219" s="256"/>
      <c r="G219" s="308"/>
      <c r="H219" s="308"/>
      <c r="I219" s="308"/>
      <c r="J219" s="308"/>
      <c r="K219" s="308"/>
      <c r="L219" s="308"/>
      <c r="M219" s="308"/>
      <c r="N219" s="308"/>
      <c r="O219" s="308"/>
      <c r="P219" s="308"/>
      <c r="Q219" s="309"/>
      <c r="R219" s="407"/>
      <c r="S219" s="408"/>
      <c r="T219" s="408"/>
      <c r="U219" s="408"/>
      <c r="V219" s="408"/>
      <c r="W219" s="408"/>
      <c r="X219" s="408"/>
      <c r="Y219" s="408"/>
      <c r="Z219" s="408"/>
      <c r="AA219" s="408"/>
      <c r="AB219" s="408"/>
      <c r="AC219" s="408"/>
      <c r="AD219" s="408"/>
      <c r="AE219" s="408"/>
      <c r="AF219" s="408"/>
      <c r="AG219" s="408"/>
      <c r="AH219" s="408"/>
      <c r="AI219" s="408"/>
      <c r="AJ219" s="408"/>
      <c r="AK219" s="408"/>
      <c r="AL219" s="408"/>
      <c r="AM219" s="408"/>
      <c r="AN219" s="408"/>
      <c r="AO219" s="408"/>
      <c r="AP219" s="408"/>
      <c r="AQ219" s="408"/>
      <c r="AR219" s="408"/>
      <c r="AS219" s="408"/>
      <c r="AT219" s="408"/>
      <c r="AU219" s="408"/>
      <c r="AV219" s="408"/>
      <c r="AW219" s="408"/>
      <c r="AX219" s="408"/>
      <c r="AY219" s="408"/>
      <c r="AZ219" s="408"/>
      <c r="BA219" s="408"/>
      <c r="BB219" s="408"/>
      <c r="BC219" s="408"/>
      <c r="BD219" s="408"/>
      <c r="BE219" s="408"/>
      <c r="BF219" s="408"/>
      <c r="BG219" s="408"/>
      <c r="BH219" s="408"/>
      <c r="BI219" s="408"/>
      <c r="BJ219" s="408"/>
      <c r="BK219" s="408"/>
      <c r="BL219" s="408"/>
      <c r="BM219" s="408"/>
      <c r="BN219" s="408"/>
      <c r="BO219" s="408"/>
      <c r="BP219" s="408"/>
      <c r="BQ219" s="408"/>
      <c r="BR219" s="408"/>
      <c r="BS219" s="408"/>
      <c r="BT219" s="409"/>
      <c r="BU219" s="306"/>
      <c r="BV219" s="306"/>
      <c r="BW219" s="305"/>
      <c r="BX219" s="332"/>
    </row>
    <row r="220" spans="2:86" ht="5.25" customHeight="1" x14ac:dyDescent="0.15">
      <c r="B220" s="254"/>
      <c r="C220" s="255"/>
      <c r="D220" s="256"/>
      <c r="G220" s="308" t="str">
        <f>"現在"&amp;LEN(R217)&amp;"字"</f>
        <v>現在0字</v>
      </c>
      <c r="H220" s="308"/>
      <c r="I220" s="308"/>
      <c r="J220" s="308"/>
      <c r="K220" s="308"/>
      <c r="L220" s="308"/>
      <c r="M220" s="308"/>
      <c r="N220" s="308"/>
      <c r="O220" s="308"/>
      <c r="P220" s="308"/>
      <c r="Q220" s="309"/>
      <c r="R220" s="407"/>
      <c r="S220" s="408"/>
      <c r="T220" s="408"/>
      <c r="U220" s="408"/>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8"/>
      <c r="AY220" s="408"/>
      <c r="AZ220" s="408"/>
      <c r="BA220" s="408"/>
      <c r="BB220" s="408"/>
      <c r="BC220" s="408"/>
      <c r="BD220" s="408"/>
      <c r="BE220" s="408"/>
      <c r="BF220" s="408"/>
      <c r="BG220" s="408"/>
      <c r="BH220" s="408"/>
      <c r="BI220" s="408"/>
      <c r="BJ220" s="408"/>
      <c r="BK220" s="408"/>
      <c r="BL220" s="408"/>
      <c r="BM220" s="408"/>
      <c r="BN220" s="408"/>
      <c r="BO220" s="408"/>
      <c r="BP220" s="408"/>
      <c r="BQ220" s="408"/>
      <c r="BR220" s="408"/>
      <c r="BS220" s="408"/>
      <c r="BT220" s="409"/>
      <c r="BU220" s="306" t="str">
        <f>IF(BV220="","",COUNTIFS($BV$197:BV220,"○"))&amp;BV220</f>
        <v/>
      </c>
      <c r="BV220" s="306" t="str">
        <f t="shared" ref="BV220" si="11">IF(BW220&lt;&gt;"","○","")</f>
        <v/>
      </c>
      <c r="BW220" s="305" t="str">
        <f>DBCS(IF(LEN(R217)&gt;48,MID(R217,49,48),""))</f>
        <v/>
      </c>
      <c r="BX220" s="305"/>
    </row>
    <row r="221" spans="2:86" ht="5.25" customHeight="1" x14ac:dyDescent="0.15">
      <c r="B221" s="254"/>
      <c r="C221" s="255"/>
      <c r="D221" s="256"/>
      <c r="G221" s="308"/>
      <c r="H221" s="308"/>
      <c r="I221" s="308"/>
      <c r="J221" s="308"/>
      <c r="K221" s="308"/>
      <c r="L221" s="308"/>
      <c r="M221" s="308"/>
      <c r="N221" s="308"/>
      <c r="O221" s="308"/>
      <c r="P221" s="308"/>
      <c r="Q221" s="309"/>
      <c r="R221" s="407"/>
      <c r="S221" s="408"/>
      <c r="T221" s="408"/>
      <c r="U221" s="408"/>
      <c r="V221" s="408"/>
      <c r="W221" s="408"/>
      <c r="X221" s="408"/>
      <c r="Y221" s="408"/>
      <c r="Z221" s="408"/>
      <c r="AA221" s="408"/>
      <c r="AB221" s="408"/>
      <c r="AC221" s="408"/>
      <c r="AD221" s="408"/>
      <c r="AE221" s="408"/>
      <c r="AF221" s="408"/>
      <c r="AG221" s="408"/>
      <c r="AH221" s="408"/>
      <c r="AI221" s="408"/>
      <c r="AJ221" s="408"/>
      <c r="AK221" s="408"/>
      <c r="AL221" s="408"/>
      <c r="AM221" s="408"/>
      <c r="AN221" s="408"/>
      <c r="AO221" s="408"/>
      <c r="AP221" s="408"/>
      <c r="AQ221" s="408"/>
      <c r="AR221" s="408"/>
      <c r="AS221" s="408"/>
      <c r="AT221" s="408"/>
      <c r="AU221" s="408"/>
      <c r="AV221" s="408"/>
      <c r="AW221" s="408"/>
      <c r="AX221" s="408"/>
      <c r="AY221" s="408"/>
      <c r="AZ221" s="408"/>
      <c r="BA221" s="408"/>
      <c r="BB221" s="408"/>
      <c r="BC221" s="408"/>
      <c r="BD221" s="408"/>
      <c r="BE221" s="408"/>
      <c r="BF221" s="408"/>
      <c r="BG221" s="408"/>
      <c r="BH221" s="408"/>
      <c r="BI221" s="408"/>
      <c r="BJ221" s="408"/>
      <c r="BK221" s="408"/>
      <c r="BL221" s="408"/>
      <c r="BM221" s="408"/>
      <c r="BN221" s="408"/>
      <c r="BO221" s="408"/>
      <c r="BP221" s="408"/>
      <c r="BQ221" s="408"/>
      <c r="BR221" s="408"/>
      <c r="BS221" s="408"/>
      <c r="BT221" s="409"/>
      <c r="BU221" s="306"/>
      <c r="BV221" s="306"/>
      <c r="BW221" s="305"/>
      <c r="BX221" s="305"/>
    </row>
    <row r="222" spans="2:86" ht="5.25" customHeight="1" x14ac:dyDescent="0.15">
      <c r="B222" s="254"/>
      <c r="C222" s="255"/>
      <c r="D222" s="256"/>
      <c r="G222" s="308"/>
      <c r="H222" s="308"/>
      <c r="I222" s="308"/>
      <c r="J222" s="308"/>
      <c r="K222" s="308"/>
      <c r="L222" s="308"/>
      <c r="M222" s="308"/>
      <c r="N222" s="308"/>
      <c r="O222" s="308"/>
      <c r="P222" s="308"/>
      <c r="Q222" s="309"/>
      <c r="R222" s="407"/>
      <c r="S222" s="408"/>
      <c r="T222" s="408"/>
      <c r="U222" s="408"/>
      <c r="V222" s="408"/>
      <c r="W222" s="408"/>
      <c r="X222" s="408"/>
      <c r="Y222" s="408"/>
      <c r="Z222" s="408"/>
      <c r="AA222" s="408"/>
      <c r="AB222" s="408"/>
      <c r="AC222" s="408"/>
      <c r="AD222" s="408"/>
      <c r="AE222" s="408"/>
      <c r="AF222" s="408"/>
      <c r="AG222" s="408"/>
      <c r="AH222" s="408"/>
      <c r="AI222" s="408"/>
      <c r="AJ222" s="408"/>
      <c r="AK222" s="408"/>
      <c r="AL222" s="408"/>
      <c r="AM222" s="408"/>
      <c r="AN222" s="408"/>
      <c r="AO222" s="408"/>
      <c r="AP222" s="408"/>
      <c r="AQ222" s="408"/>
      <c r="AR222" s="408"/>
      <c r="AS222" s="408"/>
      <c r="AT222" s="408"/>
      <c r="AU222" s="408"/>
      <c r="AV222" s="408"/>
      <c r="AW222" s="408"/>
      <c r="AX222" s="408"/>
      <c r="AY222" s="408"/>
      <c r="AZ222" s="408"/>
      <c r="BA222" s="408"/>
      <c r="BB222" s="408"/>
      <c r="BC222" s="408"/>
      <c r="BD222" s="408"/>
      <c r="BE222" s="408"/>
      <c r="BF222" s="408"/>
      <c r="BG222" s="408"/>
      <c r="BH222" s="408"/>
      <c r="BI222" s="408"/>
      <c r="BJ222" s="408"/>
      <c r="BK222" s="408"/>
      <c r="BL222" s="408"/>
      <c r="BM222" s="408"/>
      <c r="BN222" s="408"/>
      <c r="BO222" s="408"/>
      <c r="BP222" s="408"/>
      <c r="BQ222" s="408"/>
      <c r="BR222" s="408"/>
      <c r="BS222" s="408"/>
      <c r="BT222" s="409"/>
      <c r="BU222" s="306"/>
      <c r="BV222" s="306"/>
      <c r="BW222" s="305"/>
      <c r="BX222" s="305"/>
    </row>
    <row r="223" spans="2:86" ht="5.25" customHeight="1" x14ac:dyDescent="0.15">
      <c r="B223" s="254"/>
      <c r="C223" s="255"/>
      <c r="D223" s="256"/>
      <c r="G223" s="308"/>
      <c r="H223" s="308"/>
      <c r="I223" s="308"/>
      <c r="J223" s="308"/>
      <c r="K223" s="308"/>
      <c r="L223" s="308"/>
      <c r="M223" s="308"/>
      <c r="N223" s="308"/>
      <c r="O223" s="308"/>
      <c r="P223" s="308"/>
      <c r="Q223" s="309"/>
      <c r="R223" s="407"/>
      <c r="S223" s="408"/>
      <c r="T223" s="408"/>
      <c r="U223" s="408"/>
      <c r="V223" s="408"/>
      <c r="W223" s="408"/>
      <c r="X223" s="408"/>
      <c r="Y223" s="408"/>
      <c r="Z223" s="408"/>
      <c r="AA223" s="408"/>
      <c r="AB223" s="408"/>
      <c r="AC223" s="408"/>
      <c r="AD223" s="408"/>
      <c r="AE223" s="408"/>
      <c r="AF223" s="408"/>
      <c r="AG223" s="408"/>
      <c r="AH223" s="408"/>
      <c r="AI223" s="408"/>
      <c r="AJ223" s="408"/>
      <c r="AK223" s="408"/>
      <c r="AL223" s="408"/>
      <c r="AM223" s="408"/>
      <c r="AN223" s="408"/>
      <c r="AO223" s="408"/>
      <c r="AP223" s="408"/>
      <c r="AQ223" s="408"/>
      <c r="AR223" s="408"/>
      <c r="AS223" s="408"/>
      <c r="AT223" s="408"/>
      <c r="AU223" s="408"/>
      <c r="AV223" s="408"/>
      <c r="AW223" s="408"/>
      <c r="AX223" s="408"/>
      <c r="AY223" s="408"/>
      <c r="AZ223" s="408"/>
      <c r="BA223" s="408"/>
      <c r="BB223" s="408"/>
      <c r="BC223" s="408"/>
      <c r="BD223" s="408"/>
      <c r="BE223" s="408"/>
      <c r="BF223" s="408"/>
      <c r="BG223" s="408"/>
      <c r="BH223" s="408"/>
      <c r="BI223" s="408"/>
      <c r="BJ223" s="408"/>
      <c r="BK223" s="408"/>
      <c r="BL223" s="408"/>
      <c r="BM223" s="408"/>
      <c r="BN223" s="408"/>
      <c r="BO223" s="408"/>
      <c r="BP223" s="408"/>
      <c r="BQ223" s="408"/>
      <c r="BR223" s="408"/>
      <c r="BS223" s="408"/>
      <c r="BT223" s="409"/>
      <c r="BU223" s="306" t="str">
        <f>IF(BV223="","",COUNTIFS($BV$197:BV223,"○"))&amp;BV223</f>
        <v/>
      </c>
      <c r="BV223" s="306" t="str">
        <f t="shared" ref="BV223" si="12">IF(BW223&lt;&gt;"","○","")</f>
        <v/>
      </c>
      <c r="BW223" s="305" t="str">
        <f>DBCS(IF(LEN(R217)&gt;98,MID(R217,97,48),""))</f>
        <v/>
      </c>
      <c r="BX223" s="305"/>
    </row>
    <row r="224" spans="2:86" ht="5.25" customHeight="1" x14ac:dyDescent="0.15">
      <c r="B224" s="254"/>
      <c r="C224" s="255"/>
      <c r="D224" s="256"/>
      <c r="G224" s="308"/>
      <c r="H224" s="308"/>
      <c r="I224" s="308"/>
      <c r="J224" s="308"/>
      <c r="K224" s="308"/>
      <c r="L224" s="308"/>
      <c r="M224" s="308"/>
      <c r="N224" s="308"/>
      <c r="O224" s="308"/>
      <c r="P224" s="308"/>
      <c r="Q224" s="309"/>
      <c r="R224" s="407"/>
      <c r="S224" s="408"/>
      <c r="T224" s="408"/>
      <c r="U224" s="408"/>
      <c r="V224" s="408"/>
      <c r="W224" s="408"/>
      <c r="X224" s="408"/>
      <c r="Y224" s="408"/>
      <c r="Z224" s="408"/>
      <c r="AA224" s="408"/>
      <c r="AB224" s="408"/>
      <c r="AC224" s="408"/>
      <c r="AD224" s="408"/>
      <c r="AE224" s="408"/>
      <c r="AF224" s="408"/>
      <c r="AG224" s="408"/>
      <c r="AH224" s="408"/>
      <c r="AI224" s="408"/>
      <c r="AJ224" s="408"/>
      <c r="AK224" s="408"/>
      <c r="AL224" s="408"/>
      <c r="AM224" s="408"/>
      <c r="AN224" s="408"/>
      <c r="AO224" s="408"/>
      <c r="AP224" s="408"/>
      <c r="AQ224" s="408"/>
      <c r="AR224" s="408"/>
      <c r="AS224" s="408"/>
      <c r="AT224" s="408"/>
      <c r="AU224" s="408"/>
      <c r="AV224" s="408"/>
      <c r="AW224" s="408"/>
      <c r="AX224" s="408"/>
      <c r="AY224" s="408"/>
      <c r="AZ224" s="408"/>
      <c r="BA224" s="408"/>
      <c r="BB224" s="408"/>
      <c r="BC224" s="408"/>
      <c r="BD224" s="408"/>
      <c r="BE224" s="408"/>
      <c r="BF224" s="408"/>
      <c r="BG224" s="408"/>
      <c r="BH224" s="408"/>
      <c r="BI224" s="408"/>
      <c r="BJ224" s="408"/>
      <c r="BK224" s="408"/>
      <c r="BL224" s="408"/>
      <c r="BM224" s="408"/>
      <c r="BN224" s="408"/>
      <c r="BO224" s="408"/>
      <c r="BP224" s="408"/>
      <c r="BQ224" s="408"/>
      <c r="BR224" s="408"/>
      <c r="BS224" s="408"/>
      <c r="BT224" s="409"/>
      <c r="BU224" s="306"/>
      <c r="BV224" s="306"/>
      <c r="BW224" s="305"/>
      <c r="BX224" s="305"/>
    </row>
    <row r="225" spans="2:76" ht="5.25" customHeight="1" x14ac:dyDescent="0.15">
      <c r="B225" s="254"/>
      <c r="C225" s="255"/>
      <c r="D225" s="256"/>
      <c r="G225" s="308"/>
      <c r="H225" s="308"/>
      <c r="I225" s="308"/>
      <c r="J225" s="308"/>
      <c r="K225" s="308"/>
      <c r="L225" s="308"/>
      <c r="M225" s="308"/>
      <c r="N225" s="308"/>
      <c r="O225" s="308"/>
      <c r="P225" s="308"/>
      <c r="Q225" s="309"/>
      <c r="R225" s="410"/>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c r="AY225" s="411"/>
      <c r="AZ225" s="411"/>
      <c r="BA225" s="411"/>
      <c r="BB225" s="411"/>
      <c r="BC225" s="411"/>
      <c r="BD225" s="411"/>
      <c r="BE225" s="411"/>
      <c r="BF225" s="411"/>
      <c r="BG225" s="411"/>
      <c r="BH225" s="411"/>
      <c r="BI225" s="411"/>
      <c r="BJ225" s="411"/>
      <c r="BK225" s="411"/>
      <c r="BL225" s="411"/>
      <c r="BM225" s="411"/>
      <c r="BN225" s="411"/>
      <c r="BO225" s="411"/>
      <c r="BP225" s="411"/>
      <c r="BQ225" s="411"/>
      <c r="BR225" s="411"/>
      <c r="BS225" s="411"/>
      <c r="BT225" s="412"/>
      <c r="BU225" s="306"/>
      <c r="BV225" s="306"/>
      <c r="BW225" s="305"/>
      <c r="BX225" s="305"/>
    </row>
    <row r="226" spans="2:76" ht="5.25" customHeight="1" x14ac:dyDescent="0.15">
      <c r="B226" s="254"/>
      <c r="C226" s="255"/>
      <c r="D226" s="256"/>
    </row>
    <row r="227" spans="2:76" ht="5.25" customHeight="1" x14ac:dyDescent="0.15">
      <c r="B227" s="254"/>
      <c r="C227" s="255"/>
      <c r="D227" s="256"/>
      <c r="G227" s="308" t="s">
        <v>319</v>
      </c>
      <c r="H227" s="308"/>
      <c r="I227" s="308"/>
      <c r="J227" s="308"/>
      <c r="K227" s="308"/>
      <c r="L227" s="308"/>
      <c r="M227" s="308"/>
      <c r="N227" s="308"/>
      <c r="O227" s="308"/>
      <c r="P227" s="308"/>
      <c r="Q227" s="309"/>
      <c r="R227" s="404"/>
      <c r="S227" s="405"/>
      <c r="T227" s="405"/>
      <c r="U227" s="405"/>
      <c r="V227" s="405"/>
      <c r="W227" s="405"/>
      <c r="X227" s="405"/>
      <c r="Y227" s="405"/>
      <c r="Z227" s="405"/>
      <c r="AA227" s="405"/>
      <c r="AB227" s="405"/>
      <c r="AC227" s="405"/>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5"/>
      <c r="AY227" s="405"/>
      <c r="AZ227" s="405"/>
      <c r="BA227" s="405"/>
      <c r="BB227" s="405"/>
      <c r="BC227" s="405"/>
      <c r="BD227" s="405"/>
      <c r="BE227" s="405"/>
      <c r="BF227" s="405"/>
      <c r="BG227" s="405"/>
      <c r="BH227" s="405"/>
      <c r="BI227" s="405"/>
      <c r="BJ227" s="405"/>
      <c r="BK227" s="405"/>
      <c r="BL227" s="405"/>
      <c r="BM227" s="405"/>
      <c r="BN227" s="405"/>
      <c r="BO227" s="405"/>
      <c r="BP227" s="405"/>
      <c r="BQ227" s="405"/>
      <c r="BR227" s="405"/>
      <c r="BS227" s="405"/>
      <c r="BT227" s="406"/>
      <c r="BU227" s="306" t="str">
        <f>IF(BV227="","",COUNTIFS($BV$197:BV227,"○"))&amp;BV227</f>
        <v/>
      </c>
      <c r="BV227" s="306" t="str">
        <f>IF(BW227&lt;&gt;"","○","")</f>
        <v/>
      </c>
      <c r="BW227" s="305" t="str">
        <f>DBCS(MID(R227,1,48))</f>
        <v/>
      </c>
      <c r="BX227" s="332" t="s">
        <v>161</v>
      </c>
    </row>
    <row r="228" spans="2:76" ht="5.25" customHeight="1" x14ac:dyDescent="0.15">
      <c r="B228" s="254"/>
      <c r="C228" s="255"/>
      <c r="D228" s="256"/>
      <c r="G228" s="308"/>
      <c r="H228" s="308"/>
      <c r="I228" s="308"/>
      <c r="J228" s="308"/>
      <c r="K228" s="308"/>
      <c r="L228" s="308"/>
      <c r="M228" s="308"/>
      <c r="N228" s="308"/>
      <c r="O228" s="308"/>
      <c r="P228" s="308"/>
      <c r="Q228" s="309"/>
      <c r="R228" s="407"/>
      <c r="S228" s="408"/>
      <c r="T228" s="408"/>
      <c r="U228" s="408"/>
      <c r="V228" s="408"/>
      <c r="W228" s="408"/>
      <c r="X228" s="408"/>
      <c r="Y228" s="408"/>
      <c r="Z228" s="408"/>
      <c r="AA228" s="408"/>
      <c r="AB228" s="408"/>
      <c r="AC228" s="408"/>
      <c r="AD228" s="408"/>
      <c r="AE228" s="408"/>
      <c r="AF228" s="408"/>
      <c r="AG228" s="408"/>
      <c r="AH228" s="408"/>
      <c r="AI228" s="408"/>
      <c r="AJ228" s="408"/>
      <c r="AK228" s="408"/>
      <c r="AL228" s="408"/>
      <c r="AM228" s="408"/>
      <c r="AN228" s="408"/>
      <c r="AO228" s="408"/>
      <c r="AP228" s="408"/>
      <c r="AQ228" s="408"/>
      <c r="AR228" s="408"/>
      <c r="AS228" s="408"/>
      <c r="AT228" s="408"/>
      <c r="AU228" s="408"/>
      <c r="AV228" s="408"/>
      <c r="AW228" s="408"/>
      <c r="AX228" s="408"/>
      <c r="AY228" s="408"/>
      <c r="AZ228" s="408"/>
      <c r="BA228" s="408"/>
      <c r="BB228" s="408"/>
      <c r="BC228" s="408"/>
      <c r="BD228" s="408"/>
      <c r="BE228" s="408"/>
      <c r="BF228" s="408"/>
      <c r="BG228" s="408"/>
      <c r="BH228" s="408"/>
      <c r="BI228" s="408"/>
      <c r="BJ228" s="408"/>
      <c r="BK228" s="408"/>
      <c r="BL228" s="408"/>
      <c r="BM228" s="408"/>
      <c r="BN228" s="408"/>
      <c r="BO228" s="408"/>
      <c r="BP228" s="408"/>
      <c r="BQ228" s="408"/>
      <c r="BR228" s="408"/>
      <c r="BS228" s="408"/>
      <c r="BT228" s="409"/>
      <c r="BU228" s="306"/>
      <c r="BV228" s="306"/>
      <c r="BW228" s="305"/>
      <c r="BX228" s="332"/>
    </row>
    <row r="229" spans="2:76" ht="5.25" customHeight="1" x14ac:dyDescent="0.15">
      <c r="B229" s="254"/>
      <c r="C229" s="255"/>
      <c r="D229" s="256"/>
      <c r="G229" s="308"/>
      <c r="H229" s="308"/>
      <c r="I229" s="308"/>
      <c r="J229" s="308"/>
      <c r="K229" s="308"/>
      <c r="L229" s="308"/>
      <c r="M229" s="308"/>
      <c r="N229" s="308"/>
      <c r="O229" s="308"/>
      <c r="P229" s="308"/>
      <c r="Q229" s="309"/>
      <c r="R229" s="407"/>
      <c r="S229" s="408"/>
      <c r="T229" s="408"/>
      <c r="U229" s="408"/>
      <c r="V229" s="408"/>
      <c r="W229" s="408"/>
      <c r="X229" s="408"/>
      <c r="Y229" s="408"/>
      <c r="Z229" s="408"/>
      <c r="AA229" s="408"/>
      <c r="AB229" s="408"/>
      <c r="AC229" s="408"/>
      <c r="AD229" s="408"/>
      <c r="AE229" s="408"/>
      <c r="AF229" s="408"/>
      <c r="AG229" s="408"/>
      <c r="AH229" s="408"/>
      <c r="AI229" s="408"/>
      <c r="AJ229" s="408"/>
      <c r="AK229" s="408"/>
      <c r="AL229" s="408"/>
      <c r="AM229" s="408"/>
      <c r="AN229" s="408"/>
      <c r="AO229" s="408"/>
      <c r="AP229" s="408"/>
      <c r="AQ229" s="408"/>
      <c r="AR229" s="408"/>
      <c r="AS229" s="408"/>
      <c r="AT229" s="408"/>
      <c r="AU229" s="408"/>
      <c r="AV229" s="408"/>
      <c r="AW229" s="408"/>
      <c r="AX229" s="408"/>
      <c r="AY229" s="408"/>
      <c r="AZ229" s="408"/>
      <c r="BA229" s="408"/>
      <c r="BB229" s="408"/>
      <c r="BC229" s="408"/>
      <c r="BD229" s="408"/>
      <c r="BE229" s="408"/>
      <c r="BF229" s="408"/>
      <c r="BG229" s="408"/>
      <c r="BH229" s="408"/>
      <c r="BI229" s="408"/>
      <c r="BJ229" s="408"/>
      <c r="BK229" s="408"/>
      <c r="BL229" s="408"/>
      <c r="BM229" s="408"/>
      <c r="BN229" s="408"/>
      <c r="BO229" s="408"/>
      <c r="BP229" s="408"/>
      <c r="BQ229" s="408"/>
      <c r="BR229" s="408"/>
      <c r="BS229" s="408"/>
      <c r="BT229" s="409"/>
      <c r="BU229" s="306"/>
      <c r="BV229" s="306"/>
      <c r="BW229" s="305"/>
      <c r="BX229" s="332"/>
    </row>
    <row r="230" spans="2:76" ht="5.25" customHeight="1" x14ac:dyDescent="0.15">
      <c r="B230" s="254"/>
      <c r="C230" s="255"/>
      <c r="D230" s="256"/>
      <c r="G230" s="308" t="str">
        <f>"現在"&amp;LEN(R227)&amp;"字"</f>
        <v>現在0字</v>
      </c>
      <c r="H230" s="308"/>
      <c r="I230" s="308"/>
      <c r="J230" s="308"/>
      <c r="K230" s="308"/>
      <c r="L230" s="308"/>
      <c r="M230" s="308"/>
      <c r="N230" s="308"/>
      <c r="O230" s="308"/>
      <c r="P230" s="308"/>
      <c r="Q230" s="309"/>
      <c r="R230" s="407"/>
      <c r="S230" s="408"/>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8"/>
      <c r="AP230" s="408"/>
      <c r="AQ230" s="408"/>
      <c r="AR230" s="408"/>
      <c r="AS230" s="408"/>
      <c r="AT230" s="408"/>
      <c r="AU230" s="408"/>
      <c r="AV230" s="408"/>
      <c r="AW230" s="408"/>
      <c r="AX230" s="408"/>
      <c r="AY230" s="408"/>
      <c r="AZ230" s="408"/>
      <c r="BA230" s="408"/>
      <c r="BB230" s="408"/>
      <c r="BC230" s="408"/>
      <c r="BD230" s="408"/>
      <c r="BE230" s="408"/>
      <c r="BF230" s="408"/>
      <c r="BG230" s="408"/>
      <c r="BH230" s="408"/>
      <c r="BI230" s="408"/>
      <c r="BJ230" s="408"/>
      <c r="BK230" s="408"/>
      <c r="BL230" s="408"/>
      <c r="BM230" s="408"/>
      <c r="BN230" s="408"/>
      <c r="BO230" s="408"/>
      <c r="BP230" s="408"/>
      <c r="BQ230" s="408"/>
      <c r="BR230" s="408"/>
      <c r="BS230" s="408"/>
      <c r="BT230" s="409"/>
      <c r="BU230" s="306" t="str">
        <f>IF(BV230="","",COUNTIFS($BV$197:BV230,"○"))&amp;BV230</f>
        <v/>
      </c>
      <c r="BV230" s="306" t="str">
        <f t="shared" ref="BV230" si="13">IF(BW230&lt;&gt;"","○","")</f>
        <v/>
      </c>
      <c r="BW230" s="305" t="str">
        <f>DBCS(IF(LEN(R227)&gt;48,MID(R227,49,48),""))</f>
        <v/>
      </c>
      <c r="BX230" s="305"/>
    </row>
    <row r="231" spans="2:76" ht="5.25" customHeight="1" x14ac:dyDescent="0.15">
      <c r="B231" s="254"/>
      <c r="C231" s="255"/>
      <c r="D231" s="256"/>
      <c r="G231" s="308"/>
      <c r="H231" s="308"/>
      <c r="I231" s="308"/>
      <c r="J231" s="308"/>
      <c r="K231" s="308"/>
      <c r="L231" s="308"/>
      <c r="M231" s="308"/>
      <c r="N231" s="308"/>
      <c r="O231" s="308"/>
      <c r="P231" s="308"/>
      <c r="Q231" s="309"/>
      <c r="R231" s="407"/>
      <c r="S231" s="408"/>
      <c r="T231" s="408"/>
      <c r="U231" s="408"/>
      <c r="V231" s="408"/>
      <c r="W231" s="408"/>
      <c r="X231" s="408"/>
      <c r="Y231" s="408"/>
      <c r="Z231" s="408"/>
      <c r="AA231" s="408"/>
      <c r="AB231" s="408"/>
      <c r="AC231" s="408"/>
      <c r="AD231" s="408"/>
      <c r="AE231" s="408"/>
      <c r="AF231" s="408"/>
      <c r="AG231" s="408"/>
      <c r="AH231" s="408"/>
      <c r="AI231" s="408"/>
      <c r="AJ231" s="408"/>
      <c r="AK231" s="408"/>
      <c r="AL231" s="408"/>
      <c r="AM231" s="408"/>
      <c r="AN231" s="408"/>
      <c r="AO231" s="408"/>
      <c r="AP231" s="408"/>
      <c r="AQ231" s="408"/>
      <c r="AR231" s="408"/>
      <c r="AS231" s="408"/>
      <c r="AT231" s="408"/>
      <c r="AU231" s="408"/>
      <c r="AV231" s="408"/>
      <c r="AW231" s="408"/>
      <c r="AX231" s="408"/>
      <c r="AY231" s="408"/>
      <c r="AZ231" s="408"/>
      <c r="BA231" s="408"/>
      <c r="BB231" s="408"/>
      <c r="BC231" s="408"/>
      <c r="BD231" s="408"/>
      <c r="BE231" s="408"/>
      <c r="BF231" s="408"/>
      <c r="BG231" s="408"/>
      <c r="BH231" s="408"/>
      <c r="BI231" s="408"/>
      <c r="BJ231" s="408"/>
      <c r="BK231" s="408"/>
      <c r="BL231" s="408"/>
      <c r="BM231" s="408"/>
      <c r="BN231" s="408"/>
      <c r="BO231" s="408"/>
      <c r="BP231" s="408"/>
      <c r="BQ231" s="408"/>
      <c r="BR231" s="408"/>
      <c r="BS231" s="408"/>
      <c r="BT231" s="409"/>
      <c r="BU231" s="306"/>
      <c r="BV231" s="306"/>
      <c r="BW231" s="305"/>
      <c r="BX231" s="305"/>
    </row>
    <row r="232" spans="2:76" ht="5.25" customHeight="1" x14ac:dyDescent="0.15">
      <c r="B232" s="254"/>
      <c r="C232" s="255"/>
      <c r="D232" s="256"/>
      <c r="G232" s="308"/>
      <c r="H232" s="308"/>
      <c r="I232" s="308"/>
      <c r="J232" s="308"/>
      <c r="K232" s="308"/>
      <c r="L232" s="308"/>
      <c r="M232" s="308"/>
      <c r="N232" s="308"/>
      <c r="O232" s="308"/>
      <c r="P232" s="308"/>
      <c r="Q232" s="309"/>
      <c r="R232" s="407"/>
      <c r="S232" s="408"/>
      <c r="T232" s="408"/>
      <c r="U232" s="408"/>
      <c r="V232" s="408"/>
      <c r="W232" s="408"/>
      <c r="X232" s="408"/>
      <c r="Y232" s="408"/>
      <c r="Z232" s="408"/>
      <c r="AA232" s="408"/>
      <c r="AB232" s="408"/>
      <c r="AC232" s="408"/>
      <c r="AD232" s="408"/>
      <c r="AE232" s="408"/>
      <c r="AF232" s="408"/>
      <c r="AG232" s="408"/>
      <c r="AH232" s="408"/>
      <c r="AI232" s="408"/>
      <c r="AJ232" s="408"/>
      <c r="AK232" s="408"/>
      <c r="AL232" s="408"/>
      <c r="AM232" s="408"/>
      <c r="AN232" s="408"/>
      <c r="AO232" s="408"/>
      <c r="AP232" s="408"/>
      <c r="AQ232" s="408"/>
      <c r="AR232" s="408"/>
      <c r="AS232" s="408"/>
      <c r="AT232" s="408"/>
      <c r="AU232" s="408"/>
      <c r="AV232" s="408"/>
      <c r="AW232" s="408"/>
      <c r="AX232" s="408"/>
      <c r="AY232" s="408"/>
      <c r="AZ232" s="408"/>
      <c r="BA232" s="408"/>
      <c r="BB232" s="408"/>
      <c r="BC232" s="408"/>
      <c r="BD232" s="408"/>
      <c r="BE232" s="408"/>
      <c r="BF232" s="408"/>
      <c r="BG232" s="408"/>
      <c r="BH232" s="408"/>
      <c r="BI232" s="408"/>
      <c r="BJ232" s="408"/>
      <c r="BK232" s="408"/>
      <c r="BL232" s="408"/>
      <c r="BM232" s="408"/>
      <c r="BN232" s="408"/>
      <c r="BO232" s="408"/>
      <c r="BP232" s="408"/>
      <c r="BQ232" s="408"/>
      <c r="BR232" s="408"/>
      <c r="BS232" s="408"/>
      <c r="BT232" s="409"/>
      <c r="BU232" s="306"/>
      <c r="BV232" s="306"/>
      <c r="BW232" s="305"/>
      <c r="BX232" s="305"/>
    </row>
    <row r="233" spans="2:76" ht="5.25" customHeight="1" x14ac:dyDescent="0.15">
      <c r="B233" s="254"/>
      <c r="C233" s="255"/>
      <c r="D233" s="256"/>
      <c r="G233" s="308"/>
      <c r="H233" s="308"/>
      <c r="I233" s="308"/>
      <c r="J233" s="308"/>
      <c r="K233" s="308"/>
      <c r="L233" s="308"/>
      <c r="M233" s="308"/>
      <c r="N233" s="308"/>
      <c r="O233" s="308"/>
      <c r="P233" s="308"/>
      <c r="Q233" s="309"/>
      <c r="R233" s="407"/>
      <c r="S233" s="408"/>
      <c r="T233" s="408"/>
      <c r="U233" s="408"/>
      <c r="V233" s="408"/>
      <c r="W233" s="408"/>
      <c r="X233" s="408"/>
      <c r="Y233" s="408"/>
      <c r="Z233" s="408"/>
      <c r="AA233" s="408"/>
      <c r="AB233" s="408"/>
      <c r="AC233" s="408"/>
      <c r="AD233" s="408"/>
      <c r="AE233" s="408"/>
      <c r="AF233" s="408"/>
      <c r="AG233" s="408"/>
      <c r="AH233" s="408"/>
      <c r="AI233" s="408"/>
      <c r="AJ233" s="408"/>
      <c r="AK233" s="408"/>
      <c r="AL233" s="408"/>
      <c r="AM233" s="408"/>
      <c r="AN233" s="408"/>
      <c r="AO233" s="408"/>
      <c r="AP233" s="408"/>
      <c r="AQ233" s="408"/>
      <c r="AR233" s="408"/>
      <c r="AS233" s="408"/>
      <c r="AT233" s="408"/>
      <c r="AU233" s="408"/>
      <c r="AV233" s="408"/>
      <c r="AW233" s="408"/>
      <c r="AX233" s="408"/>
      <c r="AY233" s="408"/>
      <c r="AZ233" s="408"/>
      <c r="BA233" s="408"/>
      <c r="BB233" s="408"/>
      <c r="BC233" s="408"/>
      <c r="BD233" s="408"/>
      <c r="BE233" s="408"/>
      <c r="BF233" s="408"/>
      <c r="BG233" s="408"/>
      <c r="BH233" s="408"/>
      <c r="BI233" s="408"/>
      <c r="BJ233" s="408"/>
      <c r="BK233" s="408"/>
      <c r="BL233" s="408"/>
      <c r="BM233" s="408"/>
      <c r="BN233" s="408"/>
      <c r="BO233" s="408"/>
      <c r="BP233" s="408"/>
      <c r="BQ233" s="408"/>
      <c r="BR233" s="408"/>
      <c r="BS233" s="408"/>
      <c r="BT233" s="409"/>
      <c r="BU233" s="306" t="str">
        <f>IF(BV233="","",COUNTIFS($BV$197:BV233,"○"))&amp;BV233</f>
        <v/>
      </c>
      <c r="BV233" s="306" t="str">
        <f t="shared" ref="BV233" si="14">IF(BW233&lt;&gt;"","○","")</f>
        <v/>
      </c>
      <c r="BW233" s="305" t="str">
        <f>DBCS(IF(LEN(R227)&gt;98,MID(R227,97,48),""))</f>
        <v/>
      </c>
      <c r="BX233" s="305"/>
    </row>
    <row r="234" spans="2:76" ht="5.25" customHeight="1" x14ac:dyDescent="0.15">
      <c r="B234" s="254"/>
      <c r="C234" s="255"/>
      <c r="D234" s="256"/>
      <c r="G234" s="308"/>
      <c r="H234" s="308"/>
      <c r="I234" s="308"/>
      <c r="J234" s="308"/>
      <c r="K234" s="308"/>
      <c r="L234" s="308"/>
      <c r="M234" s="308"/>
      <c r="N234" s="308"/>
      <c r="O234" s="308"/>
      <c r="P234" s="308"/>
      <c r="Q234" s="309"/>
      <c r="R234" s="407"/>
      <c r="S234" s="408"/>
      <c r="T234" s="408"/>
      <c r="U234" s="408"/>
      <c r="V234" s="408"/>
      <c r="W234" s="408"/>
      <c r="X234" s="408"/>
      <c r="Y234" s="408"/>
      <c r="Z234" s="408"/>
      <c r="AA234" s="408"/>
      <c r="AB234" s="408"/>
      <c r="AC234" s="408"/>
      <c r="AD234" s="408"/>
      <c r="AE234" s="408"/>
      <c r="AF234" s="408"/>
      <c r="AG234" s="408"/>
      <c r="AH234" s="408"/>
      <c r="AI234" s="408"/>
      <c r="AJ234" s="408"/>
      <c r="AK234" s="408"/>
      <c r="AL234" s="408"/>
      <c r="AM234" s="408"/>
      <c r="AN234" s="408"/>
      <c r="AO234" s="408"/>
      <c r="AP234" s="408"/>
      <c r="AQ234" s="408"/>
      <c r="AR234" s="408"/>
      <c r="AS234" s="408"/>
      <c r="AT234" s="408"/>
      <c r="AU234" s="408"/>
      <c r="AV234" s="408"/>
      <c r="AW234" s="408"/>
      <c r="AX234" s="408"/>
      <c r="AY234" s="408"/>
      <c r="AZ234" s="408"/>
      <c r="BA234" s="408"/>
      <c r="BB234" s="408"/>
      <c r="BC234" s="408"/>
      <c r="BD234" s="408"/>
      <c r="BE234" s="408"/>
      <c r="BF234" s="408"/>
      <c r="BG234" s="408"/>
      <c r="BH234" s="408"/>
      <c r="BI234" s="408"/>
      <c r="BJ234" s="408"/>
      <c r="BK234" s="408"/>
      <c r="BL234" s="408"/>
      <c r="BM234" s="408"/>
      <c r="BN234" s="408"/>
      <c r="BO234" s="408"/>
      <c r="BP234" s="408"/>
      <c r="BQ234" s="408"/>
      <c r="BR234" s="408"/>
      <c r="BS234" s="408"/>
      <c r="BT234" s="409"/>
      <c r="BU234" s="306"/>
      <c r="BV234" s="306"/>
      <c r="BW234" s="305"/>
      <c r="BX234" s="305"/>
    </row>
    <row r="235" spans="2:76" ht="5.25" customHeight="1" x14ac:dyDescent="0.15">
      <c r="B235" s="254"/>
      <c r="C235" s="255"/>
      <c r="D235" s="256"/>
      <c r="G235" s="308"/>
      <c r="H235" s="308"/>
      <c r="I235" s="308"/>
      <c r="J235" s="308"/>
      <c r="K235" s="308"/>
      <c r="L235" s="308"/>
      <c r="M235" s="308"/>
      <c r="N235" s="308"/>
      <c r="O235" s="308"/>
      <c r="P235" s="308"/>
      <c r="Q235" s="309"/>
      <c r="R235" s="410"/>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c r="AY235" s="411"/>
      <c r="AZ235" s="411"/>
      <c r="BA235" s="411"/>
      <c r="BB235" s="411"/>
      <c r="BC235" s="411"/>
      <c r="BD235" s="411"/>
      <c r="BE235" s="411"/>
      <c r="BF235" s="411"/>
      <c r="BG235" s="411"/>
      <c r="BH235" s="411"/>
      <c r="BI235" s="411"/>
      <c r="BJ235" s="411"/>
      <c r="BK235" s="411"/>
      <c r="BL235" s="411"/>
      <c r="BM235" s="411"/>
      <c r="BN235" s="411"/>
      <c r="BO235" s="411"/>
      <c r="BP235" s="411"/>
      <c r="BQ235" s="411"/>
      <c r="BR235" s="411"/>
      <c r="BS235" s="411"/>
      <c r="BT235" s="412"/>
      <c r="BU235" s="306"/>
      <c r="BV235" s="306"/>
      <c r="BW235" s="305"/>
      <c r="BX235" s="305"/>
    </row>
    <row r="236" spans="2:76" ht="5.25" customHeight="1" x14ac:dyDescent="0.15">
      <c r="B236" s="254"/>
      <c r="C236" s="255"/>
      <c r="D236" s="256"/>
    </row>
    <row r="237" spans="2:76" ht="5.25" customHeight="1" x14ac:dyDescent="0.15">
      <c r="B237" s="254"/>
      <c r="C237" s="255"/>
      <c r="D237" s="256"/>
      <c r="G237" s="308" t="s">
        <v>320</v>
      </c>
      <c r="H237" s="308"/>
      <c r="I237" s="308"/>
      <c r="J237" s="308"/>
      <c r="K237" s="308"/>
      <c r="L237" s="308"/>
      <c r="M237" s="308"/>
      <c r="N237" s="308"/>
      <c r="O237" s="308"/>
      <c r="P237" s="308"/>
      <c r="Q237" s="309"/>
      <c r="R237" s="404"/>
      <c r="S237" s="405"/>
      <c r="T237" s="405"/>
      <c r="U237" s="405"/>
      <c r="V237" s="405"/>
      <c r="W237" s="405"/>
      <c r="X237" s="405"/>
      <c r="Y237" s="405"/>
      <c r="Z237" s="405"/>
      <c r="AA237" s="405"/>
      <c r="AB237" s="405"/>
      <c r="AC237" s="405"/>
      <c r="AD237" s="405"/>
      <c r="AE237" s="405"/>
      <c r="AF237" s="405"/>
      <c r="AG237" s="405"/>
      <c r="AH237" s="405"/>
      <c r="AI237" s="405"/>
      <c r="AJ237" s="405"/>
      <c r="AK237" s="405"/>
      <c r="AL237" s="405"/>
      <c r="AM237" s="405"/>
      <c r="AN237" s="405"/>
      <c r="AO237" s="405"/>
      <c r="AP237" s="405"/>
      <c r="AQ237" s="405"/>
      <c r="AR237" s="405"/>
      <c r="AS237" s="405"/>
      <c r="AT237" s="405"/>
      <c r="AU237" s="405"/>
      <c r="AV237" s="405"/>
      <c r="AW237" s="405"/>
      <c r="AX237" s="405"/>
      <c r="AY237" s="405"/>
      <c r="AZ237" s="405"/>
      <c r="BA237" s="405"/>
      <c r="BB237" s="405"/>
      <c r="BC237" s="405"/>
      <c r="BD237" s="405"/>
      <c r="BE237" s="405"/>
      <c r="BF237" s="405"/>
      <c r="BG237" s="405"/>
      <c r="BH237" s="405"/>
      <c r="BI237" s="405"/>
      <c r="BJ237" s="405"/>
      <c r="BK237" s="405"/>
      <c r="BL237" s="405"/>
      <c r="BM237" s="405"/>
      <c r="BN237" s="405"/>
      <c r="BO237" s="405"/>
      <c r="BP237" s="405"/>
      <c r="BQ237" s="405"/>
      <c r="BR237" s="405"/>
      <c r="BS237" s="405"/>
      <c r="BT237" s="406"/>
      <c r="BU237" s="306" t="str">
        <f>IF(BV237="","",COUNTIFS($BV$197:BV237,"○"))&amp;BV237</f>
        <v/>
      </c>
      <c r="BV237" s="306" t="str">
        <f>IF(BW237&lt;&gt;"","○","")</f>
        <v/>
      </c>
      <c r="BW237" s="305" t="str">
        <f>DBCS(MID(R237,1,48))</f>
        <v/>
      </c>
      <c r="BX237" s="332" t="s">
        <v>162</v>
      </c>
    </row>
    <row r="238" spans="2:76" ht="5.25" customHeight="1" x14ac:dyDescent="0.15">
      <c r="B238" s="254"/>
      <c r="C238" s="255"/>
      <c r="D238" s="256"/>
      <c r="G238" s="308"/>
      <c r="H238" s="308"/>
      <c r="I238" s="308"/>
      <c r="J238" s="308"/>
      <c r="K238" s="308"/>
      <c r="L238" s="308"/>
      <c r="M238" s="308"/>
      <c r="N238" s="308"/>
      <c r="O238" s="308"/>
      <c r="P238" s="308"/>
      <c r="Q238" s="309"/>
      <c r="R238" s="407"/>
      <c r="S238" s="408"/>
      <c r="T238" s="408"/>
      <c r="U238" s="408"/>
      <c r="V238" s="408"/>
      <c r="W238" s="408"/>
      <c r="X238" s="408"/>
      <c r="Y238" s="408"/>
      <c r="Z238" s="408"/>
      <c r="AA238" s="408"/>
      <c r="AB238" s="408"/>
      <c r="AC238" s="408"/>
      <c r="AD238" s="408"/>
      <c r="AE238" s="408"/>
      <c r="AF238" s="408"/>
      <c r="AG238" s="408"/>
      <c r="AH238" s="408"/>
      <c r="AI238" s="408"/>
      <c r="AJ238" s="408"/>
      <c r="AK238" s="408"/>
      <c r="AL238" s="408"/>
      <c r="AM238" s="408"/>
      <c r="AN238" s="408"/>
      <c r="AO238" s="408"/>
      <c r="AP238" s="408"/>
      <c r="AQ238" s="408"/>
      <c r="AR238" s="408"/>
      <c r="AS238" s="408"/>
      <c r="AT238" s="408"/>
      <c r="AU238" s="408"/>
      <c r="AV238" s="408"/>
      <c r="AW238" s="408"/>
      <c r="AX238" s="408"/>
      <c r="AY238" s="408"/>
      <c r="AZ238" s="408"/>
      <c r="BA238" s="408"/>
      <c r="BB238" s="408"/>
      <c r="BC238" s="408"/>
      <c r="BD238" s="408"/>
      <c r="BE238" s="408"/>
      <c r="BF238" s="408"/>
      <c r="BG238" s="408"/>
      <c r="BH238" s="408"/>
      <c r="BI238" s="408"/>
      <c r="BJ238" s="408"/>
      <c r="BK238" s="408"/>
      <c r="BL238" s="408"/>
      <c r="BM238" s="408"/>
      <c r="BN238" s="408"/>
      <c r="BO238" s="408"/>
      <c r="BP238" s="408"/>
      <c r="BQ238" s="408"/>
      <c r="BR238" s="408"/>
      <c r="BS238" s="408"/>
      <c r="BT238" s="409"/>
      <c r="BU238" s="306"/>
      <c r="BV238" s="306"/>
      <c r="BW238" s="305"/>
      <c r="BX238" s="332"/>
    </row>
    <row r="239" spans="2:76" ht="5.25" customHeight="1" x14ac:dyDescent="0.15">
      <c r="B239" s="254"/>
      <c r="C239" s="255"/>
      <c r="D239" s="256"/>
      <c r="G239" s="308"/>
      <c r="H239" s="308"/>
      <c r="I239" s="308"/>
      <c r="J239" s="308"/>
      <c r="K239" s="308"/>
      <c r="L239" s="308"/>
      <c r="M239" s="308"/>
      <c r="N239" s="308"/>
      <c r="O239" s="308"/>
      <c r="P239" s="308"/>
      <c r="Q239" s="309"/>
      <c r="R239" s="407"/>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8"/>
      <c r="AQ239" s="408"/>
      <c r="AR239" s="408"/>
      <c r="AS239" s="408"/>
      <c r="AT239" s="408"/>
      <c r="AU239" s="408"/>
      <c r="AV239" s="408"/>
      <c r="AW239" s="408"/>
      <c r="AX239" s="408"/>
      <c r="AY239" s="408"/>
      <c r="AZ239" s="408"/>
      <c r="BA239" s="408"/>
      <c r="BB239" s="408"/>
      <c r="BC239" s="408"/>
      <c r="BD239" s="408"/>
      <c r="BE239" s="408"/>
      <c r="BF239" s="408"/>
      <c r="BG239" s="408"/>
      <c r="BH239" s="408"/>
      <c r="BI239" s="408"/>
      <c r="BJ239" s="408"/>
      <c r="BK239" s="408"/>
      <c r="BL239" s="408"/>
      <c r="BM239" s="408"/>
      <c r="BN239" s="408"/>
      <c r="BO239" s="408"/>
      <c r="BP239" s="408"/>
      <c r="BQ239" s="408"/>
      <c r="BR239" s="408"/>
      <c r="BS239" s="408"/>
      <c r="BT239" s="409"/>
      <c r="BU239" s="306"/>
      <c r="BV239" s="306"/>
      <c r="BW239" s="305"/>
      <c r="BX239" s="332"/>
    </row>
    <row r="240" spans="2:76" ht="5.25" customHeight="1" x14ac:dyDescent="0.15">
      <c r="B240" s="254"/>
      <c r="C240" s="255"/>
      <c r="D240" s="256"/>
      <c r="G240" s="308" t="str">
        <f>"現在"&amp;LEN(R237)&amp;"字"</f>
        <v>現在0字</v>
      </c>
      <c r="H240" s="308"/>
      <c r="I240" s="308"/>
      <c r="J240" s="308"/>
      <c r="K240" s="308"/>
      <c r="L240" s="308"/>
      <c r="M240" s="308"/>
      <c r="N240" s="308"/>
      <c r="O240" s="308"/>
      <c r="P240" s="308"/>
      <c r="Q240" s="309"/>
      <c r="R240" s="407"/>
      <c r="S240" s="408"/>
      <c r="T240" s="408"/>
      <c r="U240" s="408"/>
      <c r="V240" s="408"/>
      <c r="W240" s="408"/>
      <c r="X240" s="408"/>
      <c r="Y240" s="408"/>
      <c r="Z240" s="408"/>
      <c r="AA240" s="408"/>
      <c r="AB240" s="408"/>
      <c r="AC240" s="408"/>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08"/>
      <c r="AY240" s="408"/>
      <c r="AZ240" s="408"/>
      <c r="BA240" s="408"/>
      <c r="BB240" s="408"/>
      <c r="BC240" s="408"/>
      <c r="BD240" s="408"/>
      <c r="BE240" s="408"/>
      <c r="BF240" s="408"/>
      <c r="BG240" s="408"/>
      <c r="BH240" s="408"/>
      <c r="BI240" s="408"/>
      <c r="BJ240" s="408"/>
      <c r="BK240" s="408"/>
      <c r="BL240" s="408"/>
      <c r="BM240" s="408"/>
      <c r="BN240" s="408"/>
      <c r="BO240" s="408"/>
      <c r="BP240" s="408"/>
      <c r="BQ240" s="408"/>
      <c r="BR240" s="408"/>
      <c r="BS240" s="408"/>
      <c r="BT240" s="409"/>
      <c r="BU240" s="306" t="str">
        <f>IF(BV240="","",COUNTIFS($BV$197:BV240,"○"))&amp;BV240</f>
        <v/>
      </c>
      <c r="BV240" s="306" t="str">
        <f t="shared" ref="BV240" si="15">IF(BW240&lt;&gt;"","○","")</f>
        <v/>
      </c>
      <c r="BW240" s="305" t="str">
        <f>DBCS(IF(LEN(R237)&gt;48,MID(R237,49,48),""))</f>
        <v/>
      </c>
      <c r="BX240" s="305"/>
    </row>
    <row r="241" spans="2:76" ht="5.25" customHeight="1" x14ac:dyDescent="0.15">
      <c r="B241" s="254"/>
      <c r="C241" s="255"/>
      <c r="D241" s="256"/>
      <c r="G241" s="308"/>
      <c r="H241" s="308"/>
      <c r="I241" s="308"/>
      <c r="J241" s="308"/>
      <c r="K241" s="308"/>
      <c r="L241" s="308"/>
      <c r="M241" s="308"/>
      <c r="N241" s="308"/>
      <c r="O241" s="308"/>
      <c r="P241" s="308"/>
      <c r="Q241" s="309"/>
      <c r="R241" s="407"/>
      <c r="S241" s="408"/>
      <c r="T241" s="408"/>
      <c r="U241" s="408"/>
      <c r="V241" s="408"/>
      <c r="W241" s="408"/>
      <c r="X241" s="408"/>
      <c r="Y241" s="408"/>
      <c r="Z241" s="408"/>
      <c r="AA241" s="408"/>
      <c r="AB241" s="408"/>
      <c r="AC241" s="408"/>
      <c r="AD241" s="408"/>
      <c r="AE241" s="408"/>
      <c r="AF241" s="408"/>
      <c r="AG241" s="408"/>
      <c r="AH241" s="408"/>
      <c r="AI241" s="408"/>
      <c r="AJ241" s="408"/>
      <c r="AK241" s="408"/>
      <c r="AL241" s="408"/>
      <c r="AM241" s="408"/>
      <c r="AN241" s="408"/>
      <c r="AO241" s="408"/>
      <c r="AP241" s="408"/>
      <c r="AQ241" s="408"/>
      <c r="AR241" s="408"/>
      <c r="AS241" s="408"/>
      <c r="AT241" s="408"/>
      <c r="AU241" s="408"/>
      <c r="AV241" s="408"/>
      <c r="AW241" s="408"/>
      <c r="AX241" s="408"/>
      <c r="AY241" s="408"/>
      <c r="AZ241" s="408"/>
      <c r="BA241" s="408"/>
      <c r="BB241" s="408"/>
      <c r="BC241" s="408"/>
      <c r="BD241" s="408"/>
      <c r="BE241" s="408"/>
      <c r="BF241" s="408"/>
      <c r="BG241" s="408"/>
      <c r="BH241" s="408"/>
      <c r="BI241" s="408"/>
      <c r="BJ241" s="408"/>
      <c r="BK241" s="408"/>
      <c r="BL241" s="408"/>
      <c r="BM241" s="408"/>
      <c r="BN241" s="408"/>
      <c r="BO241" s="408"/>
      <c r="BP241" s="408"/>
      <c r="BQ241" s="408"/>
      <c r="BR241" s="408"/>
      <c r="BS241" s="408"/>
      <c r="BT241" s="409"/>
      <c r="BU241" s="306"/>
      <c r="BV241" s="306"/>
      <c r="BW241" s="305"/>
      <c r="BX241" s="305"/>
    </row>
    <row r="242" spans="2:76" ht="5.25" customHeight="1" x14ac:dyDescent="0.15">
      <c r="B242" s="254"/>
      <c r="C242" s="255"/>
      <c r="D242" s="256"/>
      <c r="G242" s="308"/>
      <c r="H242" s="308"/>
      <c r="I242" s="308"/>
      <c r="J242" s="308"/>
      <c r="K242" s="308"/>
      <c r="L242" s="308"/>
      <c r="M242" s="308"/>
      <c r="N242" s="308"/>
      <c r="O242" s="308"/>
      <c r="P242" s="308"/>
      <c r="Q242" s="309"/>
      <c r="R242" s="407"/>
      <c r="S242" s="408"/>
      <c r="T242" s="408"/>
      <c r="U242" s="408"/>
      <c r="V242" s="408"/>
      <c r="W242" s="408"/>
      <c r="X242" s="408"/>
      <c r="Y242" s="408"/>
      <c r="Z242" s="408"/>
      <c r="AA242" s="408"/>
      <c r="AB242" s="408"/>
      <c r="AC242" s="408"/>
      <c r="AD242" s="408"/>
      <c r="AE242" s="408"/>
      <c r="AF242" s="408"/>
      <c r="AG242" s="408"/>
      <c r="AH242" s="408"/>
      <c r="AI242" s="408"/>
      <c r="AJ242" s="408"/>
      <c r="AK242" s="408"/>
      <c r="AL242" s="408"/>
      <c r="AM242" s="408"/>
      <c r="AN242" s="408"/>
      <c r="AO242" s="408"/>
      <c r="AP242" s="408"/>
      <c r="AQ242" s="408"/>
      <c r="AR242" s="408"/>
      <c r="AS242" s="408"/>
      <c r="AT242" s="408"/>
      <c r="AU242" s="408"/>
      <c r="AV242" s="408"/>
      <c r="AW242" s="408"/>
      <c r="AX242" s="408"/>
      <c r="AY242" s="408"/>
      <c r="AZ242" s="408"/>
      <c r="BA242" s="408"/>
      <c r="BB242" s="408"/>
      <c r="BC242" s="408"/>
      <c r="BD242" s="408"/>
      <c r="BE242" s="408"/>
      <c r="BF242" s="408"/>
      <c r="BG242" s="408"/>
      <c r="BH242" s="408"/>
      <c r="BI242" s="408"/>
      <c r="BJ242" s="408"/>
      <c r="BK242" s="408"/>
      <c r="BL242" s="408"/>
      <c r="BM242" s="408"/>
      <c r="BN242" s="408"/>
      <c r="BO242" s="408"/>
      <c r="BP242" s="408"/>
      <c r="BQ242" s="408"/>
      <c r="BR242" s="408"/>
      <c r="BS242" s="408"/>
      <c r="BT242" s="409"/>
      <c r="BU242" s="306"/>
      <c r="BV242" s="306"/>
      <c r="BW242" s="305"/>
      <c r="BX242" s="305"/>
    </row>
    <row r="243" spans="2:76" ht="5.25" customHeight="1" x14ac:dyDescent="0.15">
      <c r="B243" s="254"/>
      <c r="C243" s="255"/>
      <c r="D243" s="256"/>
      <c r="G243" s="308"/>
      <c r="H243" s="308"/>
      <c r="I243" s="308"/>
      <c r="J243" s="308"/>
      <c r="K243" s="308"/>
      <c r="L243" s="308"/>
      <c r="M243" s="308"/>
      <c r="N243" s="308"/>
      <c r="O243" s="308"/>
      <c r="P243" s="308"/>
      <c r="Q243" s="309"/>
      <c r="R243" s="407"/>
      <c r="S243" s="408"/>
      <c r="T243" s="408"/>
      <c r="U243" s="408"/>
      <c r="V243" s="408"/>
      <c r="W243" s="408"/>
      <c r="X243" s="408"/>
      <c r="Y243" s="408"/>
      <c r="Z243" s="408"/>
      <c r="AA243" s="408"/>
      <c r="AB243" s="408"/>
      <c r="AC243" s="408"/>
      <c r="AD243" s="408"/>
      <c r="AE243" s="408"/>
      <c r="AF243" s="408"/>
      <c r="AG243" s="408"/>
      <c r="AH243" s="408"/>
      <c r="AI243" s="408"/>
      <c r="AJ243" s="408"/>
      <c r="AK243" s="408"/>
      <c r="AL243" s="408"/>
      <c r="AM243" s="408"/>
      <c r="AN243" s="408"/>
      <c r="AO243" s="408"/>
      <c r="AP243" s="408"/>
      <c r="AQ243" s="408"/>
      <c r="AR243" s="408"/>
      <c r="AS243" s="408"/>
      <c r="AT243" s="408"/>
      <c r="AU243" s="408"/>
      <c r="AV243" s="408"/>
      <c r="AW243" s="408"/>
      <c r="AX243" s="408"/>
      <c r="AY243" s="408"/>
      <c r="AZ243" s="408"/>
      <c r="BA243" s="408"/>
      <c r="BB243" s="408"/>
      <c r="BC243" s="408"/>
      <c r="BD243" s="408"/>
      <c r="BE243" s="408"/>
      <c r="BF243" s="408"/>
      <c r="BG243" s="408"/>
      <c r="BH243" s="408"/>
      <c r="BI243" s="408"/>
      <c r="BJ243" s="408"/>
      <c r="BK243" s="408"/>
      <c r="BL243" s="408"/>
      <c r="BM243" s="408"/>
      <c r="BN243" s="408"/>
      <c r="BO243" s="408"/>
      <c r="BP243" s="408"/>
      <c r="BQ243" s="408"/>
      <c r="BR243" s="408"/>
      <c r="BS243" s="408"/>
      <c r="BT243" s="409"/>
      <c r="BU243" s="306" t="str">
        <f>IF(BV243="","",COUNTIFS($BV$197:BV243,"○"))&amp;BV243</f>
        <v/>
      </c>
      <c r="BV243" s="306" t="str">
        <f t="shared" ref="BV243" si="16">IF(BW243&lt;&gt;"","○","")</f>
        <v/>
      </c>
      <c r="BW243" s="305" t="str">
        <f>DBCS(IF(LEN(R237)&gt;98,MID(R237,97,48),""))</f>
        <v/>
      </c>
      <c r="BX243" s="305"/>
    </row>
    <row r="244" spans="2:76" ht="5.25" customHeight="1" x14ac:dyDescent="0.15">
      <c r="B244" s="254"/>
      <c r="C244" s="255"/>
      <c r="D244" s="256"/>
      <c r="G244" s="308"/>
      <c r="H244" s="308"/>
      <c r="I244" s="308"/>
      <c r="J244" s="308"/>
      <c r="K244" s="308"/>
      <c r="L244" s="308"/>
      <c r="M244" s="308"/>
      <c r="N244" s="308"/>
      <c r="O244" s="308"/>
      <c r="P244" s="308"/>
      <c r="Q244" s="309"/>
      <c r="R244" s="407"/>
      <c r="S244" s="408"/>
      <c r="T244" s="408"/>
      <c r="U244" s="408"/>
      <c r="V244" s="408"/>
      <c r="W244" s="408"/>
      <c r="X244" s="408"/>
      <c r="Y244" s="408"/>
      <c r="Z244" s="408"/>
      <c r="AA244" s="408"/>
      <c r="AB244" s="408"/>
      <c r="AC244" s="408"/>
      <c r="AD244" s="408"/>
      <c r="AE244" s="408"/>
      <c r="AF244" s="408"/>
      <c r="AG244" s="408"/>
      <c r="AH244" s="408"/>
      <c r="AI244" s="408"/>
      <c r="AJ244" s="408"/>
      <c r="AK244" s="408"/>
      <c r="AL244" s="408"/>
      <c r="AM244" s="408"/>
      <c r="AN244" s="408"/>
      <c r="AO244" s="408"/>
      <c r="AP244" s="408"/>
      <c r="AQ244" s="408"/>
      <c r="AR244" s="408"/>
      <c r="AS244" s="408"/>
      <c r="AT244" s="408"/>
      <c r="AU244" s="408"/>
      <c r="AV244" s="408"/>
      <c r="AW244" s="408"/>
      <c r="AX244" s="408"/>
      <c r="AY244" s="408"/>
      <c r="AZ244" s="408"/>
      <c r="BA244" s="408"/>
      <c r="BB244" s="408"/>
      <c r="BC244" s="408"/>
      <c r="BD244" s="408"/>
      <c r="BE244" s="408"/>
      <c r="BF244" s="408"/>
      <c r="BG244" s="408"/>
      <c r="BH244" s="408"/>
      <c r="BI244" s="408"/>
      <c r="BJ244" s="408"/>
      <c r="BK244" s="408"/>
      <c r="BL244" s="408"/>
      <c r="BM244" s="408"/>
      <c r="BN244" s="408"/>
      <c r="BO244" s="408"/>
      <c r="BP244" s="408"/>
      <c r="BQ244" s="408"/>
      <c r="BR244" s="408"/>
      <c r="BS244" s="408"/>
      <c r="BT244" s="409"/>
      <c r="BU244" s="306"/>
      <c r="BV244" s="306"/>
      <c r="BW244" s="305"/>
      <c r="BX244" s="305"/>
    </row>
    <row r="245" spans="2:76" ht="5.25" customHeight="1" x14ac:dyDescent="0.15">
      <c r="B245" s="254"/>
      <c r="C245" s="255"/>
      <c r="D245" s="256"/>
      <c r="G245" s="308"/>
      <c r="H245" s="308"/>
      <c r="I245" s="308"/>
      <c r="J245" s="308"/>
      <c r="K245" s="308"/>
      <c r="L245" s="308"/>
      <c r="M245" s="308"/>
      <c r="N245" s="308"/>
      <c r="O245" s="308"/>
      <c r="P245" s="308"/>
      <c r="Q245" s="309"/>
      <c r="R245" s="410"/>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c r="AY245" s="411"/>
      <c r="AZ245" s="411"/>
      <c r="BA245" s="411"/>
      <c r="BB245" s="411"/>
      <c r="BC245" s="411"/>
      <c r="BD245" s="411"/>
      <c r="BE245" s="411"/>
      <c r="BF245" s="411"/>
      <c r="BG245" s="411"/>
      <c r="BH245" s="411"/>
      <c r="BI245" s="411"/>
      <c r="BJ245" s="411"/>
      <c r="BK245" s="411"/>
      <c r="BL245" s="411"/>
      <c r="BM245" s="411"/>
      <c r="BN245" s="411"/>
      <c r="BO245" s="411"/>
      <c r="BP245" s="411"/>
      <c r="BQ245" s="411"/>
      <c r="BR245" s="411"/>
      <c r="BS245" s="411"/>
      <c r="BT245" s="412"/>
      <c r="BU245" s="306"/>
      <c r="BV245" s="306"/>
      <c r="BW245" s="305"/>
      <c r="BX245" s="305"/>
    </row>
    <row r="246" spans="2:76" ht="5.25" customHeight="1" x14ac:dyDescent="0.15">
      <c r="B246" s="254"/>
      <c r="C246" s="255"/>
      <c r="D246" s="256"/>
    </row>
    <row r="247" spans="2:76" ht="5.25" customHeight="1" x14ac:dyDescent="0.15">
      <c r="B247" s="254"/>
      <c r="C247" s="255"/>
      <c r="D247" s="256"/>
      <c r="G247" s="308" t="s">
        <v>321</v>
      </c>
      <c r="H247" s="308"/>
      <c r="I247" s="308"/>
      <c r="J247" s="308"/>
      <c r="K247" s="308"/>
      <c r="L247" s="308"/>
      <c r="M247" s="308"/>
      <c r="N247" s="308"/>
      <c r="O247" s="308"/>
      <c r="P247" s="308"/>
      <c r="Q247" s="309"/>
      <c r="R247" s="404"/>
      <c r="S247" s="405"/>
      <c r="T247" s="405"/>
      <c r="U247" s="405"/>
      <c r="V247" s="405"/>
      <c r="W247" s="405"/>
      <c r="X247" s="405"/>
      <c r="Y247" s="405"/>
      <c r="Z247" s="405"/>
      <c r="AA247" s="405"/>
      <c r="AB247" s="405"/>
      <c r="AC247" s="405"/>
      <c r="AD247" s="405"/>
      <c r="AE247" s="405"/>
      <c r="AF247" s="405"/>
      <c r="AG247" s="405"/>
      <c r="AH247" s="405"/>
      <c r="AI247" s="405"/>
      <c r="AJ247" s="405"/>
      <c r="AK247" s="405"/>
      <c r="AL247" s="405"/>
      <c r="AM247" s="405"/>
      <c r="AN247" s="405"/>
      <c r="AO247" s="405"/>
      <c r="AP247" s="405"/>
      <c r="AQ247" s="405"/>
      <c r="AR247" s="405"/>
      <c r="AS247" s="405"/>
      <c r="AT247" s="405"/>
      <c r="AU247" s="405"/>
      <c r="AV247" s="405"/>
      <c r="AW247" s="405"/>
      <c r="AX247" s="405"/>
      <c r="AY247" s="405"/>
      <c r="AZ247" s="405"/>
      <c r="BA247" s="405"/>
      <c r="BB247" s="405"/>
      <c r="BC247" s="405"/>
      <c r="BD247" s="405"/>
      <c r="BE247" s="405"/>
      <c r="BF247" s="405"/>
      <c r="BG247" s="405"/>
      <c r="BH247" s="405"/>
      <c r="BI247" s="405"/>
      <c r="BJ247" s="405"/>
      <c r="BK247" s="405"/>
      <c r="BL247" s="405"/>
      <c r="BM247" s="405"/>
      <c r="BN247" s="405"/>
      <c r="BO247" s="405"/>
      <c r="BP247" s="405"/>
      <c r="BQ247" s="405"/>
      <c r="BR247" s="405"/>
      <c r="BS247" s="405"/>
      <c r="BT247" s="406"/>
      <c r="BU247" s="306" t="str">
        <f>IF(BV247="","",COUNTIFS($BV$197:BV247,"○"))&amp;BV247</f>
        <v/>
      </c>
      <c r="BV247" s="306" t="str">
        <f>IF(BW247&lt;&gt;"","○","")</f>
        <v/>
      </c>
      <c r="BW247" s="305" t="str">
        <f>DBCS(MID(R247,1,48))</f>
        <v/>
      </c>
      <c r="BX247" s="332" t="s">
        <v>163</v>
      </c>
    </row>
    <row r="248" spans="2:76" ht="5.25" customHeight="1" x14ac:dyDescent="0.15">
      <c r="B248" s="254"/>
      <c r="C248" s="255"/>
      <c r="D248" s="256"/>
      <c r="G248" s="308"/>
      <c r="H248" s="308"/>
      <c r="I248" s="308"/>
      <c r="J248" s="308"/>
      <c r="K248" s="308"/>
      <c r="L248" s="308"/>
      <c r="M248" s="308"/>
      <c r="N248" s="308"/>
      <c r="O248" s="308"/>
      <c r="P248" s="308"/>
      <c r="Q248" s="309"/>
      <c r="R248" s="407"/>
      <c r="S248" s="408"/>
      <c r="T248" s="408"/>
      <c r="U248" s="408"/>
      <c r="V248" s="408"/>
      <c r="W248" s="408"/>
      <c r="X248" s="408"/>
      <c r="Y248" s="408"/>
      <c r="Z248" s="408"/>
      <c r="AA248" s="408"/>
      <c r="AB248" s="408"/>
      <c r="AC248" s="408"/>
      <c r="AD248" s="408"/>
      <c r="AE248" s="408"/>
      <c r="AF248" s="408"/>
      <c r="AG248" s="408"/>
      <c r="AH248" s="408"/>
      <c r="AI248" s="408"/>
      <c r="AJ248" s="408"/>
      <c r="AK248" s="408"/>
      <c r="AL248" s="408"/>
      <c r="AM248" s="408"/>
      <c r="AN248" s="408"/>
      <c r="AO248" s="408"/>
      <c r="AP248" s="408"/>
      <c r="AQ248" s="408"/>
      <c r="AR248" s="408"/>
      <c r="AS248" s="408"/>
      <c r="AT248" s="408"/>
      <c r="AU248" s="408"/>
      <c r="AV248" s="408"/>
      <c r="AW248" s="408"/>
      <c r="AX248" s="408"/>
      <c r="AY248" s="408"/>
      <c r="AZ248" s="408"/>
      <c r="BA248" s="408"/>
      <c r="BB248" s="408"/>
      <c r="BC248" s="408"/>
      <c r="BD248" s="408"/>
      <c r="BE248" s="408"/>
      <c r="BF248" s="408"/>
      <c r="BG248" s="408"/>
      <c r="BH248" s="408"/>
      <c r="BI248" s="408"/>
      <c r="BJ248" s="408"/>
      <c r="BK248" s="408"/>
      <c r="BL248" s="408"/>
      <c r="BM248" s="408"/>
      <c r="BN248" s="408"/>
      <c r="BO248" s="408"/>
      <c r="BP248" s="408"/>
      <c r="BQ248" s="408"/>
      <c r="BR248" s="408"/>
      <c r="BS248" s="408"/>
      <c r="BT248" s="409"/>
      <c r="BU248" s="306"/>
      <c r="BV248" s="306"/>
      <c r="BW248" s="305"/>
      <c r="BX248" s="332"/>
    </row>
    <row r="249" spans="2:76" ht="5.25" customHeight="1" x14ac:dyDescent="0.15">
      <c r="B249" s="254"/>
      <c r="C249" s="255"/>
      <c r="D249" s="256"/>
      <c r="G249" s="308"/>
      <c r="H249" s="308"/>
      <c r="I249" s="308"/>
      <c r="J249" s="308"/>
      <c r="K249" s="308"/>
      <c r="L249" s="308"/>
      <c r="M249" s="308"/>
      <c r="N249" s="308"/>
      <c r="O249" s="308"/>
      <c r="P249" s="308"/>
      <c r="Q249" s="309"/>
      <c r="R249" s="407"/>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08"/>
      <c r="AY249" s="408"/>
      <c r="AZ249" s="408"/>
      <c r="BA249" s="408"/>
      <c r="BB249" s="408"/>
      <c r="BC249" s="408"/>
      <c r="BD249" s="408"/>
      <c r="BE249" s="408"/>
      <c r="BF249" s="408"/>
      <c r="BG249" s="408"/>
      <c r="BH249" s="408"/>
      <c r="BI249" s="408"/>
      <c r="BJ249" s="408"/>
      <c r="BK249" s="408"/>
      <c r="BL249" s="408"/>
      <c r="BM249" s="408"/>
      <c r="BN249" s="408"/>
      <c r="BO249" s="408"/>
      <c r="BP249" s="408"/>
      <c r="BQ249" s="408"/>
      <c r="BR249" s="408"/>
      <c r="BS249" s="408"/>
      <c r="BT249" s="409"/>
      <c r="BU249" s="306"/>
      <c r="BV249" s="306"/>
      <c r="BW249" s="305"/>
      <c r="BX249" s="332"/>
    </row>
    <row r="250" spans="2:76" ht="5.25" customHeight="1" x14ac:dyDescent="0.15">
      <c r="B250" s="254"/>
      <c r="C250" s="255"/>
      <c r="D250" s="256"/>
      <c r="G250" s="308" t="str">
        <f>"現在"&amp;LEN(R247)&amp;"字"</f>
        <v>現在0字</v>
      </c>
      <c r="H250" s="308"/>
      <c r="I250" s="308"/>
      <c r="J250" s="308"/>
      <c r="K250" s="308"/>
      <c r="L250" s="308"/>
      <c r="M250" s="308"/>
      <c r="N250" s="308"/>
      <c r="O250" s="308"/>
      <c r="P250" s="308"/>
      <c r="Q250" s="309"/>
      <c r="R250" s="407"/>
      <c r="S250" s="408"/>
      <c r="T250" s="408"/>
      <c r="U250" s="408"/>
      <c r="V250" s="408"/>
      <c r="W250" s="408"/>
      <c r="X250" s="408"/>
      <c r="Y250" s="408"/>
      <c r="Z250" s="408"/>
      <c r="AA250" s="408"/>
      <c r="AB250" s="408"/>
      <c r="AC250" s="408"/>
      <c r="AD250" s="408"/>
      <c r="AE250" s="408"/>
      <c r="AF250" s="408"/>
      <c r="AG250" s="408"/>
      <c r="AH250" s="408"/>
      <c r="AI250" s="408"/>
      <c r="AJ250" s="408"/>
      <c r="AK250" s="408"/>
      <c r="AL250" s="408"/>
      <c r="AM250" s="408"/>
      <c r="AN250" s="408"/>
      <c r="AO250" s="408"/>
      <c r="AP250" s="408"/>
      <c r="AQ250" s="408"/>
      <c r="AR250" s="408"/>
      <c r="AS250" s="408"/>
      <c r="AT250" s="408"/>
      <c r="AU250" s="408"/>
      <c r="AV250" s="408"/>
      <c r="AW250" s="408"/>
      <c r="AX250" s="408"/>
      <c r="AY250" s="408"/>
      <c r="AZ250" s="408"/>
      <c r="BA250" s="408"/>
      <c r="BB250" s="408"/>
      <c r="BC250" s="408"/>
      <c r="BD250" s="408"/>
      <c r="BE250" s="408"/>
      <c r="BF250" s="408"/>
      <c r="BG250" s="408"/>
      <c r="BH250" s="408"/>
      <c r="BI250" s="408"/>
      <c r="BJ250" s="408"/>
      <c r="BK250" s="408"/>
      <c r="BL250" s="408"/>
      <c r="BM250" s="408"/>
      <c r="BN250" s="408"/>
      <c r="BO250" s="408"/>
      <c r="BP250" s="408"/>
      <c r="BQ250" s="408"/>
      <c r="BR250" s="408"/>
      <c r="BS250" s="408"/>
      <c r="BT250" s="409"/>
      <c r="BU250" s="306" t="str">
        <f>IF(BV250="","",COUNTIFS($BV$197:BV250,"○"))&amp;BV250</f>
        <v/>
      </c>
      <c r="BV250" s="306" t="str">
        <f t="shared" ref="BV250" si="17">IF(BW250&lt;&gt;"","○","")</f>
        <v/>
      </c>
      <c r="BW250" s="305" t="str">
        <f>DBCS(IF(LEN(R247)&gt;48,MID(R247,49,48),""))</f>
        <v/>
      </c>
      <c r="BX250" s="305"/>
    </row>
    <row r="251" spans="2:76" ht="5.25" customHeight="1" x14ac:dyDescent="0.15">
      <c r="B251" s="254"/>
      <c r="C251" s="255"/>
      <c r="D251" s="256"/>
      <c r="G251" s="308"/>
      <c r="H251" s="308"/>
      <c r="I251" s="308"/>
      <c r="J251" s="308"/>
      <c r="K251" s="308"/>
      <c r="L251" s="308"/>
      <c r="M251" s="308"/>
      <c r="N251" s="308"/>
      <c r="O251" s="308"/>
      <c r="P251" s="308"/>
      <c r="Q251" s="309"/>
      <c r="R251" s="407"/>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8"/>
      <c r="AY251" s="408"/>
      <c r="AZ251" s="408"/>
      <c r="BA251" s="408"/>
      <c r="BB251" s="408"/>
      <c r="BC251" s="408"/>
      <c r="BD251" s="408"/>
      <c r="BE251" s="408"/>
      <c r="BF251" s="408"/>
      <c r="BG251" s="408"/>
      <c r="BH251" s="408"/>
      <c r="BI251" s="408"/>
      <c r="BJ251" s="408"/>
      <c r="BK251" s="408"/>
      <c r="BL251" s="408"/>
      <c r="BM251" s="408"/>
      <c r="BN251" s="408"/>
      <c r="BO251" s="408"/>
      <c r="BP251" s="408"/>
      <c r="BQ251" s="408"/>
      <c r="BR251" s="408"/>
      <c r="BS251" s="408"/>
      <c r="BT251" s="409"/>
      <c r="BU251" s="306"/>
      <c r="BV251" s="306"/>
      <c r="BW251" s="305"/>
      <c r="BX251" s="305"/>
    </row>
    <row r="252" spans="2:76" ht="5.25" customHeight="1" x14ac:dyDescent="0.15">
      <c r="B252" s="254"/>
      <c r="C252" s="255"/>
      <c r="D252" s="256"/>
      <c r="G252" s="308"/>
      <c r="H252" s="308"/>
      <c r="I252" s="308"/>
      <c r="J252" s="308"/>
      <c r="K252" s="308"/>
      <c r="L252" s="308"/>
      <c r="M252" s="308"/>
      <c r="N252" s="308"/>
      <c r="O252" s="308"/>
      <c r="P252" s="308"/>
      <c r="Q252" s="309"/>
      <c r="R252" s="407"/>
      <c r="S252" s="408"/>
      <c r="T252" s="408"/>
      <c r="U252" s="408"/>
      <c r="V252" s="408"/>
      <c r="W252" s="408"/>
      <c r="X252" s="408"/>
      <c r="Y252" s="408"/>
      <c r="Z252" s="408"/>
      <c r="AA252" s="408"/>
      <c r="AB252" s="408"/>
      <c r="AC252" s="408"/>
      <c r="AD252" s="408"/>
      <c r="AE252" s="408"/>
      <c r="AF252" s="408"/>
      <c r="AG252" s="408"/>
      <c r="AH252" s="408"/>
      <c r="AI252" s="408"/>
      <c r="AJ252" s="408"/>
      <c r="AK252" s="408"/>
      <c r="AL252" s="408"/>
      <c r="AM252" s="408"/>
      <c r="AN252" s="408"/>
      <c r="AO252" s="408"/>
      <c r="AP252" s="408"/>
      <c r="AQ252" s="408"/>
      <c r="AR252" s="408"/>
      <c r="AS252" s="408"/>
      <c r="AT252" s="408"/>
      <c r="AU252" s="408"/>
      <c r="AV252" s="408"/>
      <c r="AW252" s="408"/>
      <c r="AX252" s="408"/>
      <c r="AY252" s="408"/>
      <c r="AZ252" s="408"/>
      <c r="BA252" s="408"/>
      <c r="BB252" s="408"/>
      <c r="BC252" s="408"/>
      <c r="BD252" s="408"/>
      <c r="BE252" s="408"/>
      <c r="BF252" s="408"/>
      <c r="BG252" s="408"/>
      <c r="BH252" s="408"/>
      <c r="BI252" s="408"/>
      <c r="BJ252" s="408"/>
      <c r="BK252" s="408"/>
      <c r="BL252" s="408"/>
      <c r="BM252" s="408"/>
      <c r="BN252" s="408"/>
      <c r="BO252" s="408"/>
      <c r="BP252" s="408"/>
      <c r="BQ252" s="408"/>
      <c r="BR252" s="408"/>
      <c r="BS252" s="408"/>
      <c r="BT252" s="409"/>
      <c r="BU252" s="306"/>
      <c r="BV252" s="306"/>
      <c r="BW252" s="305"/>
      <c r="BX252" s="305"/>
    </row>
    <row r="253" spans="2:76" ht="5.25" customHeight="1" x14ac:dyDescent="0.15">
      <c r="B253" s="254"/>
      <c r="C253" s="255"/>
      <c r="D253" s="256"/>
      <c r="G253" s="308"/>
      <c r="H253" s="308"/>
      <c r="I253" s="308"/>
      <c r="J253" s="308"/>
      <c r="K253" s="308"/>
      <c r="L253" s="308"/>
      <c r="M253" s="308"/>
      <c r="N253" s="308"/>
      <c r="O253" s="308"/>
      <c r="P253" s="308"/>
      <c r="Q253" s="309"/>
      <c r="R253" s="407"/>
      <c r="S253" s="408"/>
      <c r="T253" s="408"/>
      <c r="U253" s="408"/>
      <c r="V253" s="408"/>
      <c r="W253" s="408"/>
      <c r="X253" s="408"/>
      <c r="Y253" s="408"/>
      <c r="Z253" s="408"/>
      <c r="AA253" s="408"/>
      <c r="AB253" s="408"/>
      <c r="AC253" s="408"/>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08"/>
      <c r="AY253" s="408"/>
      <c r="AZ253" s="408"/>
      <c r="BA253" s="408"/>
      <c r="BB253" s="408"/>
      <c r="BC253" s="408"/>
      <c r="BD253" s="408"/>
      <c r="BE253" s="408"/>
      <c r="BF253" s="408"/>
      <c r="BG253" s="408"/>
      <c r="BH253" s="408"/>
      <c r="BI253" s="408"/>
      <c r="BJ253" s="408"/>
      <c r="BK253" s="408"/>
      <c r="BL253" s="408"/>
      <c r="BM253" s="408"/>
      <c r="BN253" s="408"/>
      <c r="BO253" s="408"/>
      <c r="BP253" s="408"/>
      <c r="BQ253" s="408"/>
      <c r="BR253" s="408"/>
      <c r="BS253" s="408"/>
      <c r="BT253" s="409"/>
      <c r="BU253" s="306" t="str">
        <f>IF(BV253="","",COUNTIFS($BV$197:BV253,"○"))&amp;BV253</f>
        <v/>
      </c>
      <c r="BV253" s="306" t="str">
        <f t="shared" ref="BV253" si="18">IF(BW253&lt;&gt;"","○","")</f>
        <v/>
      </c>
      <c r="BW253" s="305" t="str">
        <f>DBCS(IF(LEN(R247)&gt;98,MID(R247,97,48),""))</f>
        <v/>
      </c>
      <c r="BX253" s="305"/>
    </row>
    <row r="254" spans="2:76" ht="5.25" customHeight="1" x14ac:dyDescent="0.15">
      <c r="B254" s="254"/>
      <c r="C254" s="255"/>
      <c r="D254" s="256"/>
      <c r="G254" s="308"/>
      <c r="H254" s="308"/>
      <c r="I254" s="308"/>
      <c r="J254" s="308"/>
      <c r="K254" s="308"/>
      <c r="L254" s="308"/>
      <c r="M254" s="308"/>
      <c r="N254" s="308"/>
      <c r="O254" s="308"/>
      <c r="P254" s="308"/>
      <c r="Q254" s="309"/>
      <c r="R254" s="407"/>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08"/>
      <c r="AR254" s="408"/>
      <c r="AS254" s="408"/>
      <c r="AT254" s="408"/>
      <c r="AU254" s="408"/>
      <c r="AV254" s="408"/>
      <c r="AW254" s="408"/>
      <c r="AX254" s="408"/>
      <c r="AY254" s="408"/>
      <c r="AZ254" s="408"/>
      <c r="BA254" s="408"/>
      <c r="BB254" s="408"/>
      <c r="BC254" s="408"/>
      <c r="BD254" s="408"/>
      <c r="BE254" s="408"/>
      <c r="BF254" s="408"/>
      <c r="BG254" s="408"/>
      <c r="BH254" s="408"/>
      <c r="BI254" s="408"/>
      <c r="BJ254" s="408"/>
      <c r="BK254" s="408"/>
      <c r="BL254" s="408"/>
      <c r="BM254" s="408"/>
      <c r="BN254" s="408"/>
      <c r="BO254" s="408"/>
      <c r="BP254" s="408"/>
      <c r="BQ254" s="408"/>
      <c r="BR254" s="408"/>
      <c r="BS254" s="408"/>
      <c r="BT254" s="409"/>
      <c r="BU254" s="306"/>
      <c r="BV254" s="306"/>
      <c r="BW254" s="305"/>
      <c r="BX254" s="305"/>
    </row>
    <row r="255" spans="2:76" ht="5.25" customHeight="1" x14ac:dyDescent="0.15">
      <c r="B255" s="254"/>
      <c r="C255" s="255"/>
      <c r="D255" s="256"/>
      <c r="G255" s="308"/>
      <c r="H255" s="308"/>
      <c r="I255" s="308"/>
      <c r="J255" s="308"/>
      <c r="K255" s="308"/>
      <c r="L255" s="308"/>
      <c r="M255" s="308"/>
      <c r="N255" s="308"/>
      <c r="O255" s="308"/>
      <c r="P255" s="308"/>
      <c r="Q255" s="309"/>
      <c r="R255" s="410"/>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1"/>
      <c r="BR255" s="411"/>
      <c r="BS255" s="411"/>
      <c r="BT255" s="412"/>
      <c r="BU255" s="306"/>
      <c r="BV255" s="306"/>
      <c r="BW255" s="305"/>
      <c r="BX255" s="305"/>
    </row>
    <row r="256" spans="2:76" ht="5.25" customHeight="1" x14ac:dyDescent="0.15">
      <c r="B256" s="254"/>
      <c r="C256" s="255"/>
      <c r="D256" s="256"/>
    </row>
    <row r="257" spans="2:76" ht="5.25" customHeight="1" x14ac:dyDescent="0.15">
      <c r="B257" s="254"/>
      <c r="C257" s="255"/>
      <c r="D257" s="256"/>
      <c r="G257" s="308" t="s">
        <v>322</v>
      </c>
      <c r="H257" s="308"/>
      <c r="I257" s="308"/>
      <c r="J257" s="308"/>
      <c r="K257" s="308"/>
      <c r="L257" s="308"/>
      <c r="M257" s="308"/>
      <c r="N257" s="308"/>
      <c r="O257" s="308"/>
      <c r="P257" s="308"/>
      <c r="Q257" s="309"/>
      <c r="R257" s="404"/>
      <c r="S257" s="405"/>
      <c r="T257" s="405"/>
      <c r="U257" s="405"/>
      <c r="V257" s="405"/>
      <c r="W257" s="405"/>
      <c r="X257" s="405"/>
      <c r="Y257" s="405"/>
      <c r="Z257" s="405"/>
      <c r="AA257" s="405"/>
      <c r="AB257" s="405"/>
      <c r="AC257" s="405"/>
      <c r="AD257" s="405"/>
      <c r="AE257" s="405"/>
      <c r="AF257" s="405"/>
      <c r="AG257" s="405"/>
      <c r="AH257" s="405"/>
      <c r="AI257" s="405"/>
      <c r="AJ257" s="405"/>
      <c r="AK257" s="405"/>
      <c r="AL257" s="405"/>
      <c r="AM257" s="405"/>
      <c r="AN257" s="405"/>
      <c r="AO257" s="405"/>
      <c r="AP257" s="405"/>
      <c r="AQ257" s="405"/>
      <c r="AR257" s="405"/>
      <c r="AS257" s="405"/>
      <c r="AT257" s="405"/>
      <c r="AU257" s="405"/>
      <c r="AV257" s="405"/>
      <c r="AW257" s="405"/>
      <c r="AX257" s="405"/>
      <c r="AY257" s="405"/>
      <c r="AZ257" s="405"/>
      <c r="BA257" s="405"/>
      <c r="BB257" s="405"/>
      <c r="BC257" s="405"/>
      <c r="BD257" s="405"/>
      <c r="BE257" s="405"/>
      <c r="BF257" s="405"/>
      <c r="BG257" s="405"/>
      <c r="BH257" s="405"/>
      <c r="BI257" s="405"/>
      <c r="BJ257" s="405"/>
      <c r="BK257" s="405"/>
      <c r="BL257" s="405"/>
      <c r="BM257" s="405"/>
      <c r="BN257" s="405"/>
      <c r="BO257" s="405"/>
      <c r="BP257" s="405"/>
      <c r="BQ257" s="405"/>
      <c r="BR257" s="405"/>
      <c r="BS257" s="405"/>
      <c r="BT257" s="406"/>
      <c r="BU257" s="306" t="str">
        <f>IF(BV257="","",COUNTIFS($BV$197:BV257,"○"))&amp;BV257</f>
        <v/>
      </c>
      <c r="BV257" s="306" t="str">
        <f>IF(BW257&lt;&gt;"","○","")</f>
        <v/>
      </c>
      <c r="BW257" s="305" t="str">
        <f>DBCS(MID(R257,1,48))</f>
        <v/>
      </c>
      <c r="BX257" s="332" t="s">
        <v>164</v>
      </c>
    </row>
    <row r="258" spans="2:76" ht="5.25" customHeight="1" x14ac:dyDescent="0.15">
      <c r="B258" s="254"/>
      <c r="C258" s="255"/>
      <c r="D258" s="256"/>
      <c r="G258" s="308"/>
      <c r="H258" s="308"/>
      <c r="I258" s="308"/>
      <c r="J258" s="308"/>
      <c r="K258" s="308"/>
      <c r="L258" s="308"/>
      <c r="M258" s="308"/>
      <c r="N258" s="308"/>
      <c r="O258" s="308"/>
      <c r="P258" s="308"/>
      <c r="Q258" s="309"/>
      <c r="R258" s="407"/>
      <c r="S258" s="408"/>
      <c r="T258" s="408"/>
      <c r="U258" s="408"/>
      <c r="V258" s="408"/>
      <c r="W258" s="408"/>
      <c r="X258" s="408"/>
      <c r="Y258" s="408"/>
      <c r="Z258" s="408"/>
      <c r="AA258" s="408"/>
      <c r="AB258" s="408"/>
      <c r="AC258" s="408"/>
      <c r="AD258" s="408"/>
      <c r="AE258" s="408"/>
      <c r="AF258" s="408"/>
      <c r="AG258" s="408"/>
      <c r="AH258" s="408"/>
      <c r="AI258" s="408"/>
      <c r="AJ258" s="408"/>
      <c r="AK258" s="408"/>
      <c r="AL258" s="408"/>
      <c r="AM258" s="408"/>
      <c r="AN258" s="408"/>
      <c r="AO258" s="408"/>
      <c r="AP258" s="408"/>
      <c r="AQ258" s="408"/>
      <c r="AR258" s="408"/>
      <c r="AS258" s="408"/>
      <c r="AT258" s="408"/>
      <c r="AU258" s="408"/>
      <c r="AV258" s="408"/>
      <c r="AW258" s="408"/>
      <c r="AX258" s="408"/>
      <c r="AY258" s="408"/>
      <c r="AZ258" s="408"/>
      <c r="BA258" s="408"/>
      <c r="BB258" s="408"/>
      <c r="BC258" s="408"/>
      <c r="BD258" s="408"/>
      <c r="BE258" s="408"/>
      <c r="BF258" s="408"/>
      <c r="BG258" s="408"/>
      <c r="BH258" s="408"/>
      <c r="BI258" s="408"/>
      <c r="BJ258" s="408"/>
      <c r="BK258" s="408"/>
      <c r="BL258" s="408"/>
      <c r="BM258" s="408"/>
      <c r="BN258" s="408"/>
      <c r="BO258" s="408"/>
      <c r="BP258" s="408"/>
      <c r="BQ258" s="408"/>
      <c r="BR258" s="408"/>
      <c r="BS258" s="408"/>
      <c r="BT258" s="409"/>
      <c r="BU258" s="306"/>
      <c r="BV258" s="306"/>
      <c r="BW258" s="305"/>
      <c r="BX258" s="332"/>
    </row>
    <row r="259" spans="2:76" ht="5.25" customHeight="1" x14ac:dyDescent="0.15">
      <c r="B259" s="254"/>
      <c r="C259" s="255"/>
      <c r="D259" s="256"/>
      <c r="G259" s="308"/>
      <c r="H259" s="308"/>
      <c r="I259" s="308"/>
      <c r="J259" s="308"/>
      <c r="K259" s="308"/>
      <c r="L259" s="308"/>
      <c r="M259" s="308"/>
      <c r="N259" s="308"/>
      <c r="O259" s="308"/>
      <c r="P259" s="308"/>
      <c r="Q259" s="309"/>
      <c r="R259" s="407"/>
      <c r="S259" s="408"/>
      <c r="T259" s="408"/>
      <c r="U259" s="408"/>
      <c r="V259" s="408"/>
      <c r="W259" s="408"/>
      <c r="X259" s="408"/>
      <c r="Y259" s="408"/>
      <c r="Z259" s="408"/>
      <c r="AA259" s="408"/>
      <c r="AB259" s="408"/>
      <c r="AC259" s="408"/>
      <c r="AD259" s="408"/>
      <c r="AE259" s="408"/>
      <c r="AF259" s="408"/>
      <c r="AG259" s="408"/>
      <c r="AH259" s="408"/>
      <c r="AI259" s="408"/>
      <c r="AJ259" s="408"/>
      <c r="AK259" s="408"/>
      <c r="AL259" s="408"/>
      <c r="AM259" s="408"/>
      <c r="AN259" s="408"/>
      <c r="AO259" s="408"/>
      <c r="AP259" s="408"/>
      <c r="AQ259" s="408"/>
      <c r="AR259" s="408"/>
      <c r="AS259" s="408"/>
      <c r="AT259" s="408"/>
      <c r="AU259" s="408"/>
      <c r="AV259" s="408"/>
      <c r="AW259" s="408"/>
      <c r="AX259" s="408"/>
      <c r="AY259" s="408"/>
      <c r="AZ259" s="408"/>
      <c r="BA259" s="408"/>
      <c r="BB259" s="408"/>
      <c r="BC259" s="408"/>
      <c r="BD259" s="408"/>
      <c r="BE259" s="408"/>
      <c r="BF259" s="408"/>
      <c r="BG259" s="408"/>
      <c r="BH259" s="408"/>
      <c r="BI259" s="408"/>
      <c r="BJ259" s="408"/>
      <c r="BK259" s="408"/>
      <c r="BL259" s="408"/>
      <c r="BM259" s="408"/>
      <c r="BN259" s="408"/>
      <c r="BO259" s="408"/>
      <c r="BP259" s="408"/>
      <c r="BQ259" s="408"/>
      <c r="BR259" s="408"/>
      <c r="BS259" s="408"/>
      <c r="BT259" s="409"/>
      <c r="BU259" s="306"/>
      <c r="BV259" s="306"/>
      <c r="BW259" s="305"/>
      <c r="BX259" s="332"/>
    </row>
    <row r="260" spans="2:76" ht="5.25" customHeight="1" x14ac:dyDescent="0.15">
      <c r="B260" s="254"/>
      <c r="C260" s="255"/>
      <c r="D260" s="256"/>
      <c r="G260" s="308" t="str">
        <f>"現在"&amp;LEN(R257)&amp;"字"</f>
        <v>現在0字</v>
      </c>
      <c r="H260" s="308"/>
      <c r="I260" s="308"/>
      <c r="J260" s="308"/>
      <c r="K260" s="308"/>
      <c r="L260" s="308"/>
      <c r="M260" s="308"/>
      <c r="N260" s="308"/>
      <c r="O260" s="308"/>
      <c r="P260" s="308"/>
      <c r="Q260" s="309"/>
      <c r="R260" s="407"/>
      <c r="S260" s="408"/>
      <c r="T260" s="408"/>
      <c r="U260" s="408"/>
      <c r="V260" s="408"/>
      <c r="W260" s="408"/>
      <c r="X260" s="408"/>
      <c r="Y260" s="408"/>
      <c r="Z260" s="408"/>
      <c r="AA260" s="408"/>
      <c r="AB260" s="408"/>
      <c r="AC260" s="408"/>
      <c r="AD260" s="408"/>
      <c r="AE260" s="408"/>
      <c r="AF260" s="408"/>
      <c r="AG260" s="408"/>
      <c r="AH260" s="408"/>
      <c r="AI260" s="408"/>
      <c r="AJ260" s="408"/>
      <c r="AK260" s="408"/>
      <c r="AL260" s="408"/>
      <c r="AM260" s="408"/>
      <c r="AN260" s="408"/>
      <c r="AO260" s="408"/>
      <c r="AP260" s="408"/>
      <c r="AQ260" s="408"/>
      <c r="AR260" s="408"/>
      <c r="AS260" s="408"/>
      <c r="AT260" s="408"/>
      <c r="AU260" s="408"/>
      <c r="AV260" s="408"/>
      <c r="AW260" s="408"/>
      <c r="AX260" s="408"/>
      <c r="AY260" s="408"/>
      <c r="AZ260" s="408"/>
      <c r="BA260" s="408"/>
      <c r="BB260" s="408"/>
      <c r="BC260" s="408"/>
      <c r="BD260" s="408"/>
      <c r="BE260" s="408"/>
      <c r="BF260" s="408"/>
      <c r="BG260" s="408"/>
      <c r="BH260" s="408"/>
      <c r="BI260" s="408"/>
      <c r="BJ260" s="408"/>
      <c r="BK260" s="408"/>
      <c r="BL260" s="408"/>
      <c r="BM260" s="408"/>
      <c r="BN260" s="408"/>
      <c r="BO260" s="408"/>
      <c r="BP260" s="408"/>
      <c r="BQ260" s="408"/>
      <c r="BR260" s="408"/>
      <c r="BS260" s="408"/>
      <c r="BT260" s="409"/>
      <c r="BU260" s="306" t="str">
        <f>IF(BV260="","",COUNTIFS($BV$197:BV260,"○"))&amp;BV260</f>
        <v/>
      </c>
      <c r="BV260" s="306" t="str">
        <f t="shared" ref="BV260" si="19">IF(BW260&lt;&gt;"","○","")</f>
        <v/>
      </c>
      <c r="BW260" s="305" t="str">
        <f>DBCS(IF(LEN(R257)&gt;48,MID(R257,49,48),""))</f>
        <v/>
      </c>
      <c r="BX260" s="305"/>
    </row>
    <row r="261" spans="2:76" ht="5.25" customHeight="1" x14ac:dyDescent="0.15">
      <c r="B261" s="254"/>
      <c r="C261" s="255"/>
      <c r="D261" s="256"/>
      <c r="G261" s="308"/>
      <c r="H261" s="308"/>
      <c r="I261" s="308"/>
      <c r="J261" s="308"/>
      <c r="K261" s="308"/>
      <c r="L261" s="308"/>
      <c r="M261" s="308"/>
      <c r="N261" s="308"/>
      <c r="O261" s="308"/>
      <c r="P261" s="308"/>
      <c r="Q261" s="309"/>
      <c r="R261" s="407"/>
      <c r="S261" s="408"/>
      <c r="T261" s="408"/>
      <c r="U261" s="408"/>
      <c r="V261" s="408"/>
      <c r="W261" s="408"/>
      <c r="X261" s="408"/>
      <c r="Y261" s="408"/>
      <c r="Z261" s="408"/>
      <c r="AA261" s="408"/>
      <c r="AB261" s="408"/>
      <c r="AC261" s="408"/>
      <c r="AD261" s="408"/>
      <c r="AE261" s="408"/>
      <c r="AF261" s="408"/>
      <c r="AG261" s="408"/>
      <c r="AH261" s="408"/>
      <c r="AI261" s="408"/>
      <c r="AJ261" s="408"/>
      <c r="AK261" s="408"/>
      <c r="AL261" s="408"/>
      <c r="AM261" s="408"/>
      <c r="AN261" s="408"/>
      <c r="AO261" s="408"/>
      <c r="AP261" s="408"/>
      <c r="AQ261" s="408"/>
      <c r="AR261" s="408"/>
      <c r="AS261" s="408"/>
      <c r="AT261" s="408"/>
      <c r="AU261" s="408"/>
      <c r="AV261" s="408"/>
      <c r="AW261" s="408"/>
      <c r="AX261" s="408"/>
      <c r="AY261" s="408"/>
      <c r="AZ261" s="408"/>
      <c r="BA261" s="408"/>
      <c r="BB261" s="408"/>
      <c r="BC261" s="408"/>
      <c r="BD261" s="408"/>
      <c r="BE261" s="408"/>
      <c r="BF261" s="408"/>
      <c r="BG261" s="408"/>
      <c r="BH261" s="408"/>
      <c r="BI261" s="408"/>
      <c r="BJ261" s="408"/>
      <c r="BK261" s="408"/>
      <c r="BL261" s="408"/>
      <c r="BM261" s="408"/>
      <c r="BN261" s="408"/>
      <c r="BO261" s="408"/>
      <c r="BP261" s="408"/>
      <c r="BQ261" s="408"/>
      <c r="BR261" s="408"/>
      <c r="BS261" s="408"/>
      <c r="BT261" s="409"/>
      <c r="BU261" s="306"/>
      <c r="BV261" s="306"/>
      <c r="BW261" s="305"/>
      <c r="BX261" s="305"/>
    </row>
    <row r="262" spans="2:76" ht="5.25" customHeight="1" x14ac:dyDescent="0.15">
      <c r="B262" s="254"/>
      <c r="C262" s="255"/>
      <c r="D262" s="256"/>
      <c r="G262" s="308"/>
      <c r="H262" s="308"/>
      <c r="I262" s="308"/>
      <c r="J262" s="308"/>
      <c r="K262" s="308"/>
      <c r="L262" s="308"/>
      <c r="M262" s="308"/>
      <c r="N262" s="308"/>
      <c r="O262" s="308"/>
      <c r="P262" s="308"/>
      <c r="Q262" s="309"/>
      <c r="R262" s="407"/>
      <c r="S262" s="408"/>
      <c r="T262" s="408"/>
      <c r="U262" s="408"/>
      <c r="V262" s="408"/>
      <c r="W262" s="408"/>
      <c r="X262" s="408"/>
      <c r="Y262" s="408"/>
      <c r="Z262" s="408"/>
      <c r="AA262" s="408"/>
      <c r="AB262" s="408"/>
      <c r="AC262" s="408"/>
      <c r="AD262" s="408"/>
      <c r="AE262" s="408"/>
      <c r="AF262" s="408"/>
      <c r="AG262" s="408"/>
      <c r="AH262" s="408"/>
      <c r="AI262" s="408"/>
      <c r="AJ262" s="408"/>
      <c r="AK262" s="408"/>
      <c r="AL262" s="408"/>
      <c r="AM262" s="408"/>
      <c r="AN262" s="408"/>
      <c r="AO262" s="408"/>
      <c r="AP262" s="408"/>
      <c r="AQ262" s="408"/>
      <c r="AR262" s="408"/>
      <c r="AS262" s="408"/>
      <c r="AT262" s="408"/>
      <c r="AU262" s="408"/>
      <c r="AV262" s="408"/>
      <c r="AW262" s="408"/>
      <c r="AX262" s="408"/>
      <c r="AY262" s="408"/>
      <c r="AZ262" s="408"/>
      <c r="BA262" s="408"/>
      <c r="BB262" s="408"/>
      <c r="BC262" s="408"/>
      <c r="BD262" s="408"/>
      <c r="BE262" s="408"/>
      <c r="BF262" s="408"/>
      <c r="BG262" s="408"/>
      <c r="BH262" s="408"/>
      <c r="BI262" s="408"/>
      <c r="BJ262" s="408"/>
      <c r="BK262" s="408"/>
      <c r="BL262" s="408"/>
      <c r="BM262" s="408"/>
      <c r="BN262" s="408"/>
      <c r="BO262" s="408"/>
      <c r="BP262" s="408"/>
      <c r="BQ262" s="408"/>
      <c r="BR262" s="408"/>
      <c r="BS262" s="408"/>
      <c r="BT262" s="409"/>
      <c r="BU262" s="306"/>
      <c r="BV262" s="306"/>
      <c r="BW262" s="305"/>
      <c r="BX262" s="305"/>
    </row>
    <row r="263" spans="2:76" ht="5.25" customHeight="1" x14ac:dyDescent="0.15">
      <c r="B263" s="254"/>
      <c r="C263" s="255"/>
      <c r="D263" s="256"/>
      <c r="G263" s="308"/>
      <c r="H263" s="308"/>
      <c r="I263" s="308"/>
      <c r="J263" s="308"/>
      <c r="K263" s="308"/>
      <c r="L263" s="308"/>
      <c r="M263" s="308"/>
      <c r="N263" s="308"/>
      <c r="O263" s="308"/>
      <c r="P263" s="308"/>
      <c r="Q263" s="309"/>
      <c r="R263" s="407"/>
      <c r="S263" s="408"/>
      <c r="T263" s="408"/>
      <c r="U263" s="408"/>
      <c r="V263" s="408"/>
      <c r="W263" s="408"/>
      <c r="X263" s="408"/>
      <c r="Y263" s="408"/>
      <c r="Z263" s="408"/>
      <c r="AA263" s="408"/>
      <c r="AB263" s="408"/>
      <c r="AC263" s="408"/>
      <c r="AD263" s="408"/>
      <c r="AE263" s="408"/>
      <c r="AF263" s="408"/>
      <c r="AG263" s="408"/>
      <c r="AH263" s="408"/>
      <c r="AI263" s="408"/>
      <c r="AJ263" s="408"/>
      <c r="AK263" s="408"/>
      <c r="AL263" s="408"/>
      <c r="AM263" s="408"/>
      <c r="AN263" s="408"/>
      <c r="AO263" s="408"/>
      <c r="AP263" s="408"/>
      <c r="AQ263" s="408"/>
      <c r="AR263" s="408"/>
      <c r="AS263" s="408"/>
      <c r="AT263" s="408"/>
      <c r="AU263" s="408"/>
      <c r="AV263" s="408"/>
      <c r="AW263" s="408"/>
      <c r="AX263" s="408"/>
      <c r="AY263" s="408"/>
      <c r="AZ263" s="408"/>
      <c r="BA263" s="408"/>
      <c r="BB263" s="408"/>
      <c r="BC263" s="408"/>
      <c r="BD263" s="408"/>
      <c r="BE263" s="408"/>
      <c r="BF263" s="408"/>
      <c r="BG263" s="408"/>
      <c r="BH263" s="408"/>
      <c r="BI263" s="408"/>
      <c r="BJ263" s="408"/>
      <c r="BK263" s="408"/>
      <c r="BL263" s="408"/>
      <c r="BM263" s="408"/>
      <c r="BN263" s="408"/>
      <c r="BO263" s="408"/>
      <c r="BP263" s="408"/>
      <c r="BQ263" s="408"/>
      <c r="BR263" s="408"/>
      <c r="BS263" s="408"/>
      <c r="BT263" s="409"/>
      <c r="BU263" s="306" t="str">
        <f>IF(BV263="","",COUNTIFS($BV$197:BV263,"○"))&amp;BV263</f>
        <v/>
      </c>
      <c r="BV263" s="306" t="str">
        <f t="shared" ref="BV263" si="20">IF(BW263&lt;&gt;"","○","")</f>
        <v/>
      </c>
      <c r="BW263" s="305" t="str">
        <f>DBCS(IF(LEN(R257)&gt;98,MID(R257,97,48),""))</f>
        <v/>
      </c>
      <c r="BX263" s="305"/>
    </row>
    <row r="264" spans="2:76" ht="5.25" customHeight="1" x14ac:dyDescent="0.15">
      <c r="B264" s="254"/>
      <c r="C264" s="255"/>
      <c r="D264" s="256"/>
      <c r="G264" s="308"/>
      <c r="H264" s="308"/>
      <c r="I264" s="308"/>
      <c r="J264" s="308"/>
      <c r="K264" s="308"/>
      <c r="L264" s="308"/>
      <c r="M264" s="308"/>
      <c r="N264" s="308"/>
      <c r="O264" s="308"/>
      <c r="P264" s="308"/>
      <c r="Q264" s="309"/>
      <c r="R264" s="407"/>
      <c r="S264" s="408"/>
      <c r="T264" s="408"/>
      <c r="U264" s="408"/>
      <c r="V264" s="408"/>
      <c r="W264" s="408"/>
      <c r="X264" s="408"/>
      <c r="Y264" s="408"/>
      <c r="Z264" s="408"/>
      <c r="AA264" s="408"/>
      <c r="AB264" s="408"/>
      <c r="AC264" s="408"/>
      <c r="AD264" s="408"/>
      <c r="AE264" s="408"/>
      <c r="AF264" s="408"/>
      <c r="AG264" s="408"/>
      <c r="AH264" s="408"/>
      <c r="AI264" s="408"/>
      <c r="AJ264" s="408"/>
      <c r="AK264" s="408"/>
      <c r="AL264" s="408"/>
      <c r="AM264" s="408"/>
      <c r="AN264" s="408"/>
      <c r="AO264" s="408"/>
      <c r="AP264" s="408"/>
      <c r="AQ264" s="408"/>
      <c r="AR264" s="408"/>
      <c r="AS264" s="408"/>
      <c r="AT264" s="408"/>
      <c r="AU264" s="408"/>
      <c r="AV264" s="408"/>
      <c r="AW264" s="408"/>
      <c r="AX264" s="408"/>
      <c r="AY264" s="408"/>
      <c r="AZ264" s="408"/>
      <c r="BA264" s="408"/>
      <c r="BB264" s="408"/>
      <c r="BC264" s="408"/>
      <c r="BD264" s="408"/>
      <c r="BE264" s="408"/>
      <c r="BF264" s="408"/>
      <c r="BG264" s="408"/>
      <c r="BH264" s="408"/>
      <c r="BI264" s="408"/>
      <c r="BJ264" s="408"/>
      <c r="BK264" s="408"/>
      <c r="BL264" s="408"/>
      <c r="BM264" s="408"/>
      <c r="BN264" s="408"/>
      <c r="BO264" s="408"/>
      <c r="BP264" s="408"/>
      <c r="BQ264" s="408"/>
      <c r="BR264" s="408"/>
      <c r="BS264" s="408"/>
      <c r="BT264" s="409"/>
      <c r="BU264" s="306"/>
      <c r="BV264" s="306"/>
      <c r="BW264" s="305"/>
      <c r="BX264" s="305"/>
    </row>
    <row r="265" spans="2:76" ht="5.25" customHeight="1" x14ac:dyDescent="0.15">
      <c r="B265" s="254"/>
      <c r="C265" s="255"/>
      <c r="D265" s="256"/>
      <c r="G265" s="308"/>
      <c r="H265" s="308"/>
      <c r="I265" s="308"/>
      <c r="J265" s="308"/>
      <c r="K265" s="308"/>
      <c r="L265" s="308"/>
      <c r="M265" s="308"/>
      <c r="N265" s="308"/>
      <c r="O265" s="308"/>
      <c r="P265" s="308"/>
      <c r="Q265" s="309"/>
      <c r="R265" s="410"/>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c r="AY265" s="411"/>
      <c r="AZ265" s="411"/>
      <c r="BA265" s="411"/>
      <c r="BB265" s="411"/>
      <c r="BC265" s="411"/>
      <c r="BD265" s="411"/>
      <c r="BE265" s="411"/>
      <c r="BF265" s="411"/>
      <c r="BG265" s="411"/>
      <c r="BH265" s="411"/>
      <c r="BI265" s="411"/>
      <c r="BJ265" s="411"/>
      <c r="BK265" s="411"/>
      <c r="BL265" s="411"/>
      <c r="BM265" s="411"/>
      <c r="BN265" s="411"/>
      <c r="BO265" s="411"/>
      <c r="BP265" s="411"/>
      <c r="BQ265" s="411"/>
      <c r="BR265" s="411"/>
      <c r="BS265" s="411"/>
      <c r="BT265" s="412"/>
      <c r="BU265" s="306"/>
      <c r="BV265" s="306"/>
      <c r="BW265" s="305"/>
      <c r="BX265" s="305"/>
    </row>
    <row r="266" spans="2:76" ht="5.25" customHeight="1" x14ac:dyDescent="0.15">
      <c r="B266" s="254"/>
      <c r="C266" s="255"/>
      <c r="D266" s="256"/>
    </row>
    <row r="267" spans="2:76" ht="5.25" customHeight="1" x14ac:dyDescent="0.15">
      <c r="B267" s="254"/>
      <c r="C267" s="255"/>
      <c r="D267" s="256"/>
      <c r="G267" s="308" t="s">
        <v>323</v>
      </c>
      <c r="H267" s="308"/>
      <c r="I267" s="308"/>
      <c r="J267" s="308"/>
      <c r="K267" s="308"/>
      <c r="L267" s="308"/>
      <c r="M267" s="308"/>
      <c r="N267" s="308"/>
      <c r="O267" s="308"/>
      <c r="P267" s="308"/>
      <c r="Q267" s="309"/>
      <c r="R267" s="404"/>
      <c r="S267" s="405"/>
      <c r="T267" s="405"/>
      <c r="U267" s="405"/>
      <c r="V267" s="405"/>
      <c r="W267" s="405"/>
      <c r="X267" s="405"/>
      <c r="Y267" s="405"/>
      <c r="Z267" s="405"/>
      <c r="AA267" s="405"/>
      <c r="AB267" s="405"/>
      <c r="AC267" s="405"/>
      <c r="AD267" s="405"/>
      <c r="AE267" s="405"/>
      <c r="AF267" s="405"/>
      <c r="AG267" s="405"/>
      <c r="AH267" s="405"/>
      <c r="AI267" s="405"/>
      <c r="AJ267" s="405"/>
      <c r="AK267" s="405"/>
      <c r="AL267" s="405"/>
      <c r="AM267" s="405"/>
      <c r="AN267" s="405"/>
      <c r="AO267" s="405"/>
      <c r="AP267" s="405"/>
      <c r="AQ267" s="405"/>
      <c r="AR267" s="405"/>
      <c r="AS267" s="405"/>
      <c r="AT267" s="405"/>
      <c r="AU267" s="405"/>
      <c r="AV267" s="405"/>
      <c r="AW267" s="405"/>
      <c r="AX267" s="405"/>
      <c r="AY267" s="405"/>
      <c r="AZ267" s="405"/>
      <c r="BA267" s="405"/>
      <c r="BB267" s="405"/>
      <c r="BC267" s="405"/>
      <c r="BD267" s="405"/>
      <c r="BE267" s="405"/>
      <c r="BF267" s="405"/>
      <c r="BG267" s="405"/>
      <c r="BH267" s="405"/>
      <c r="BI267" s="405"/>
      <c r="BJ267" s="405"/>
      <c r="BK267" s="405"/>
      <c r="BL267" s="405"/>
      <c r="BM267" s="405"/>
      <c r="BN267" s="405"/>
      <c r="BO267" s="405"/>
      <c r="BP267" s="405"/>
      <c r="BQ267" s="405"/>
      <c r="BR267" s="405"/>
      <c r="BS267" s="405"/>
      <c r="BT267" s="406"/>
      <c r="BU267" s="306" t="str">
        <f>IF(BV267="","",COUNTIFS($BV$197:BV267,"○"))&amp;BV267</f>
        <v/>
      </c>
      <c r="BV267" s="306" t="str">
        <f>IF(BW267&lt;&gt;"","○","")</f>
        <v/>
      </c>
      <c r="BW267" s="305" t="str">
        <f>DBCS(MID(R267,1,48))</f>
        <v/>
      </c>
      <c r="BX267" s="332" t="s">
        <v>165</v>
      </c>
    </row>
    <row r="268" spans="2:76" ht="5.25" customHeight="1" x14ac:dyDescent="0.15">
      <c r="B268" s="254"/>
      <c r="C268" s="255"/>
      <c r="D268" s="256"/>
      <c r="G268" s="308"/>
      <c r="H268" s="308"/>
      <c r="I268" s="308"/>
      <c r="J268" s="308"/>
      <c r="K268" s="308"/>
      <c r="L268" s="308"/>
      <c r="M268" s="308"/>
      <c r="N268" s="308"/>
      <c r="O268" s="308"/>
      <c r="P268" s="308"/>
      <c r="Q268" s="309"/>
      <c r="R268" s="407"/>
      <c r="S268" s="408"/>
      <c r="T268" s="408"/>
      <c r="U268" s="408"/>
      <c r="V268" s="408"/>
      <c r="W268" s="408"/>
      <c r="X268" s="408"/>
      <c r="Y268" s="408"/>
      <c r="Z268" s="408"/>
      <c r="AA268" s="408"/>
      <c r="AB268" s="408"/>
      <c r="AC268" s="408"/>
      <c r="AD268" s="408"/>
      <c r="AE268" s="408"/>
      <c r="AF268" s="408"/>
      <c r="AG268" s="408"/>
      <c r="AH268" s="408"/>
      <c r="AI268" s="408"/>
      <c r="AJ268" s="408"/>
      <c r="AK268" s="408"/>
      <c r="AL268" s="408"/>
      <c r="AM268" s="408"/>
      <c r="AN268" s="408"/>
      <c r="AO268" s="408"/>
      <c r="AP268" s="408"/>
      <c r="AQ268" s="408"/>
      <c r="AR268" s="408"/>
      <c r="AS268" s="408"/>
      <c r="AT268" s="408"/>
      <c r="AU268" s="408"/>
      <c r="AV268" s="408"/>
      <c r="AW268" s="408"/>
      <c r="AX268" s="408"/>
      <c r="AY268" s="408"/>
      <c r="AZ268" s="408"/>
      <c r="BA268" s="408"/>
      <c r="BB268" s="408"/>
      <c r="BC268" s="408"/>
      <c r="BD268" s="408"/>
      <c r="BE268" s="408"/>
      <c r="BF268" s="408"/>
      <c r="BG268" s="408"/>
      <c r="BH268" s="408"/>
      <c r="BI268" s="408"/>
      <c r="BJ268" s="408"/>
      <c r="BK268" s="408"/>
      <c r="BL268" s="408"/>
      <c r="BM268" s="408"/>
      <c r="BN268" s="408"/>
      <c r="BO268" s="408"/>
      <c r="BP268" s="408"/>
      <c r="BQ268" s="408"/>
      <c r="BR268" s="408"/>
      <c r="BS268" s="408"/>
      <c r="BT268" s="409"/>
      <c r="BU268" s="306"/>
      <c r="BV268" s="306"/>
      <c r="BW268" s="305"/>
      <c r="BX268" s="332"/>
    </row>
    <row r="269" spans="2:76" ht="5.25" customHeight="1" x14ac:dyDescent="0.15">
      <c r="B269" s="254"/>
      <c r="C269" s="255"/>
      <c r="D269" s="256"/>
      <c r="G269" s="308"/>
      <c r="H269" s="308"/>
      <c r="I269" s="308"/>
      <c r="J269" s="308"/>
      <c r="K269" s="308"/>
      <c r="L269" s="308"/>
      <c r="M269" s="308"/>
      <c r="N269" s="308"/>
      <c r="O269" s="308"/>
      <c r="P269" s="308"/>
      <c r="Q269" s="309"/>
      <c r="R269" s="407"/>
      <c r="S269" s="408"/>
      <c r="T269" s="408"/>
      <c r="U269" s="408"/>
      <c r="V269" s="408"/>
      <c r="W269" s="408"/>
      <c r="X269" s="408"/>
      <c r="Y269" s="408"/>
      <c r="Z269" s="408"/>
      <c r="AA269" s="408"/>
      <c r="AB269" s="408"/>
      <c r="AC269" s="408"/>
      <c r="AD269" s="408"/>
      <c r="AE269" s="408"/>
      <c r="AF269" s="408"/>
      <c r="AG269" s="408"/>
      <c r="AH269" s="408"/>
      <c r="AI269" s="408"/>
      <c r="AJ269" s="408"/>
      <c r="AK269" s="408"/>
      <c r="AL269" s="408"/>
      <c r="AM269" s="408"/>
      <c r="AN269" s="408"/>
      <c r="AO269" s="408"/>
      <c r="AP269" s="408"/>
      <c r="AQ269" s="408"/>
      <c r="AR269" s="408"/>
      <c r="AS269" s="408"/>
      <c r="AT269" s="408"/>
      <c r="AU269" s="408"/>
      <c r="AV269" s="408"/>
      <c r="AW269" s="408"/>
      <c r="AX269" s="408"/>
      <c r="AY269" s="408"/>
      <c r="AZ269" s="408"/>
      <c r="BA269" s="408"/>
      <c r="BB269" s="408"/>
      <c r="BC269" s="408"/>
      <c r="BD269" s="408"/>
      <c r="BE269" s="408"/>
      <c r="BF269" s="408"/>
      <c r="BG269" s="408"/>
      <c r="BH269" s="408"/>
      <c r="BI269" s="408"/>
      <c r="BJ269" s="408"/>
      <c r="BK269" s="408"/>
      <c r="BL269" s="408"/>
      <c r="BM269" s="408"/>
      <c r="BN269" s="408"/>
      <c r="BO269" s="408"/>
      <c r="BP269" s="408"/>
      <c r="BQ269" s="408"/>
      <c r="BR269" s="408"/>
      <c r="BS269" s="408"/>
      <c r="BT269" s="409"/>
      <c r="BU269" s="306"/>
      <c r="BV269" s="306"/>
      <c r="BW269" s="305"/>
      <c r="BX269" s="332"/>
    </row>
    <row r="270" spans="2:76" ht="5.25" customHeight="1" x14ac:dyDescent="0.15">
      <c r="B270" s="254"/>
      <c r="C270" s="255"/>
      <c r="D270" s="256"/>
      <c r="G270" s="308" t="str">
        <f>"現在"&amp;LEN(R267)&amp;"字"</f>
        <v>現在0字</v>
      </c>
      <c r="H270" s="308"/>
      <c r="I270" s="308"/>
      <c r="J270" s="308"/>
      <c r="K270" s="308"/>
      <c r="L270" s="308"/>
      <c r="M270" s="308"/>
      <c r="N270" s="308"/>
      <c r="O270" s="308"/>
      <c r="P270" s="308"/>
      <c r="Q270" s="309"/>
      <c r="R270" s="407"/>
      <c r="S270" s="408"/>
      <c r="T270" s="408"/>
      <c r="U270" s="408"/>
      <c r="V270" s="408"/>
      <c r="W270" s="408"/>
      <c r="X270" s="408"/>
      <c r="Y270" s="408"/>
      <c r="Z270" s="408"/>
      <c r="AA270" s="408"/>
      <c r="AB270" s="408"/>
      <c r="AC270" s="408"/>
      <c r="AD270" s="408"/>
      <c r="AE270" s="408"/>
      <c r="AF270" s="408"/>
      <c r="AG270" s="408"/>
      <c r="AH270" s="408"/>
      <c r="AI270" s="408"/>
      <c r="AJ270" s="408"/>
      <c r="AK270" s="408"/>
      <c r="AL270" s="408"/>
      <c r="AM270" s="408"/>
      <c r="AN270" s="408"/>
      <c r="AO270" s="408"/>
      <c r="AP270" s="408"/>
      <c r="AQ270" s="408"/>
      <c r="AR270" s="408"/>
      <c r="AS270" s="408"/>
      <c r="AT270" s="408"/>
      <c r="AU270" s="408"/>
      <c r="AV270" s="408"/>
      <c r="AW270" s="408"/>
      <c r="AX270" s="408"/>
      <c r="AY270" s="408"/>
      <c r="AZ270" s="408"/>
      <c r="BA270" s="408"/>
      <c r="BB270" s="408"/>
      <c r="BC270" s="408"/>
      <c r="BD270" s="408"/>
      <c r="BE270" s="408"/>
      <c r="BF270" s="408"/>
      <c r="BG270" s="408"/>
      <c r="BH270" s="408"/>
      <c r="BI270" s="408"/>
      <c r="BJ270" s="408"/>
      <c r="BK270" s="408"/>
      <c r="BL270" s="408"/>
      <c r="BM270" s="408"/>
      <c r="BN270" s="408"/>
      <c r="BO270" s="408"/>
      <c r="BP270" s="408"/>
      <c r="BQ270" s="408"/>
      <c r="BR270" s="408"/>
      <c r="BS270" s="408"/>
      <c r="BT270" s="409"/>
      <c r="BU270" s="306" t="str">
        <f>IF(BV270="","",COUNTIFS($BV$197:BV270,"○"))&amp;BV270</f>
        <v/>
      </c>
      <c r="BV270" s="306" t="str">
        <f t="shared" ref="BV270" si="21">IF(BW270&lt;&gt;"","○","")</f>
        <v/>
      </c>
      <c r="BW270" s="305" t="str">
        <f>DBCS(IF(LEN(R267)&gt;48,MID(R267,49,48),""))</f>
        <v/>
      </c>
      <c r="BX270" s="305"/>
    </row>
    <row r="271" spans="2:76" ht="5.25" customHeight="1" x14ac:dyDescent="0.15">
      <c r="B271" s="254"/>
      <c r="C271" s="255"/>
      <c r="D271" s="256"/>
      <c r="G271" s="308"/>
      <c r="H271" s="308"/>
      <c r="I271" s="308"/>
      <c r="J271" s="308"/>
      <c r="K271" s="308"/>
      <c r="L271" s="308"/>
      <c r="M271" s="308"/>
      <c r="N271" s="308"/>
      <c r="O271" s="308"/>
      <c r="P271" s="308"/>
      <c r="Q271" s="309"/>
      <c r="R271" s="407"/>
      <c r="S271" s="408"/>
      <c r="T271" s="408"/>
      <c r="U271" s="408"/>
      <c r="V271" s="408"/>
      <c r="W271" s="408"/>
      <c r="X271" s="408"/>
      <c r="Y271" s="408"/>
      <c r="Z271" s="408"/>
      <c r="AA271" s="408"/>
      <c r="AB271" s="408"/>
      <c r="AC271" s="408"/>
      <c r="AD271" s="408"/>
      <c r="AE271" s="408"/>
      <c r="AF271" s="408"/>
      <c r="AG271" s="408"/>
      <c r="AH271" s="408"/>
      <c r="AI271" s="408"/>
      <c r="AJ271" s="408"/>
      <c r="AK271" s="408"/>
      <c r="AL271" s="408"/>
      <c r="AM271" s="408"/>
      <c r="AN271" s="408"/>
      <c r="AO271" s="408"/>
      <c r="AP271" s="408"/>
      <c r="AQ271" s="408"/>
      <c r="AR271" s="408"/>
      <c r="AS271" s="408"/>
      <c r="AT271" s="408"/>
      <c r="AU271" s="408"/>
      <c r="AV271" s="408"/>
      <c r="AW271" s="408"/>
      <c r="AX271" s="408"/>
      <c r="AY271" s="408"/>
      <c r="AZ271" s="408"/>
      <c r="BA271" s="408"/>
      <c r="BB271" s="408"/>
      <c r="BC271" s="408"/>
      <c r="BD271" s="408"/>
      <c r="BE271" s="408"/>
      <c r="BF271" s="408"/>
      <c r="BG271" s="408"/>
      <c r="BH271" s="408"/>
      <c r="BI271" s="408"/>
      <c r="BJ271" s="408"/>
      <c r="BK271" s="408"/>
      <c r="BL271" s="408"/>
      <c r="BM271" s="408"/>
      <c r="BN271" s="408"/>
      <c r="BO271" s="408"/>
      <c r="BP271" s="408"/>
      <c r="BQ271" s="408"/>
      <c r="BR271" s="408"/>
      <c r="BS271" s="408"/>
      <c r="BT271" s="409"/>
      <c r="BU271" s="306"/>
      <c r="BV271" s="306"/>
      <c r="BW271" s="305"/>
      <c r="BX271" s="305"/>
    </row>
    <row r="272" spans="2:76" ht="5.25" customHeight="1" x14ac:dyDescent="0.15">
      <c r="B272" s="254"/>
      <c r="C272" s="255"/>
      <c r="D272" s="256"/>
      <c r="G272" s="308"/>
      <c r="H272" s="308"/>
      <c r="I272" s="308"/>
      <c r="J272" s="308"/>
      <c r="K272" s="308"/>
      <c r="L272" s="308"/>
      <c r="M272" s="308"/>
      <c r="N272" s="308"/>
      <c r="O272" s="308"/>
      <c r="P272" s="308"/>
      <c r="Q272" s="309"/>
      <c r="R272" s="407"/>
      <c r="S272" s="408"/>
      <c r="T272" s="408"/>
      <c r="U272" s="408"/>
      <c r="V272" s="408"/>
      <c r="W272" s="408"/>
      <c r="X272" s="408"/>
      <c r="Y272" s="408"/>
      <c r="Z272" s="408"/>
      <c r="AA272" s="408"/>
      <c r="AB272" s="408"/>
      <c r="AC272" s="408"/>
      <c r="AD272" s="408"/>
      <c r="AE272" s="408"/>
      <c r="AF272" s="408"/>
      <c r="AG272" s="408"/>
      <c r="AH272" s="408"/>
      <c r="AI272" s="408"/>
      <c r="AJ272" s="408"/>
      <c r="AK272" s="408"/>
      <c r="AL272" s="408"/>
      <c r="AM272" s="408"/>
      <c r="AN272" s="408"/>
      <c r="AO272" s="408"/>
      <c r="AP272" s="408"/>
      <c r="AQ272" s="408"/>
      <c r="AR272" s="408"/>
      <c r="AS272" s="408"/>
      <c r="AT272" s="408"/>
      <c r="AU272" s="408"/>
      <c r="AV272" s="408"/>
      <c r="AW272" s="408"/>
      <c r="AX272" s="408"/>
      <c r="AY272" s="408"/>
      <c r="AZ272" s="408"/>
      <c r="BA272" s="408"/>
      <c r="BB272" s="408"/>
      <c r="BC272" s="408"/>
      <c r="BD272" s="408"/>
      <c r="BE272" s="408"/>
      <c r="BF272" s="408"/>
      <c r="BG272" s="408"/>
      <c r="BH272" s="408"/>
      <c r="BI272" s="408"/>
      <c r="BJ272" s="408"/>
      <c r="BK272" s="408"/>
      <c r="BL272" s="408"/>
      <c r="BM272" s="408"/>
      <c r="BN272" s="408"/>
      <c r="BO272" s="408"/>
      <c r="BP272" s="408"/>
      <c r="BQ272" s="408"/>
      <c r="BR272" s="408"/>
      <c r="BS272" s="408"/>
      <c r="BT272" s="409"/>
      <c r="BU272" s="306"/>
      <c r="BV272" s="306"/>
      <c r="BW272" s="305"/>
      <c r="BX272" s="305"/>
    </row>
    <row r="273" spans="2:76" ht="5.25" customHeight="1" x14ac:dyDescent="0.15">
      <c r="B273" s="254"/>
      <c r="C273" s="255"/>
      <c r="D273" s="256"/>
      <c r="G273" s="308"/>
      <c r="H273" s="308"/>
      <c r="I273" s="308"/>
      <c r="J273" s="308"/>
      <c r="K273" s="308"/>
      <c r="L273" s="308"/>
      <c r="M273" s="308"/>
      <c r="N273" s="308"/>
      <c r="O273" s="308"/>
      <c r="P273" s="308"/>
      <c r="Q273" s="309"/>
      <c r="R273" s="407"/>
      <c r="S273" s="408"/>
      <c r="T273" s="408"/>
      <c r="U273" s="408"/>
      <c r="V273" s="408"/>
      <c r="W273" s="408"/>
      <c r="X273" s="408"/>
      <c r="Y273" s="408"/>
      <c r="Z273" s="408"/>
      <c r="AA273" s="408"/>
      <c r="AB273" s="408"/>
      <c r="AC273" s="408"/>
      <c r="AD273" s="408"/>
      <c r="AE273" s="408"/>
      <c r="AF273" s="408"/>
      <c r="AG273" s="408"/>
      <c r="AH273" s="408"/>
      <c r="AI273" s="408"/>
      <c r="AJ273" s="408"/>
      <c r="AK273" s="408"/>
      <c r="AL273" s="408"/>
      <c r="AM273" s="408"/>
      <c r="AN273" s="408"/>
      <c r="AO273" s="408"/>
      <c r="AP273" s="408"/>
      <c r="AQ273" s="408"/>
      <c r="AR273" s="408"/>
      <c r="AS273" s="408"/>
      <c r="AT273" s="408"/>
      <c r="AU273" s="408"/>
      <c r="AV273" s="408"/>
      <c r="AW273" s="408"/>
      <c r="AX273" s="408"/>
      <c r="AY273" s="408"/>
      <c r="AZ273" s="408"/>
      <c r="BA273" s="408"/>
      <c r="BB273" s="408"/>
      <c r="BC273" s="408"/>
      <c r="BD273" s="408"/>
      <c r="BE273" s="408"/>
      <c r="BF273" s="408"/>
      <c r="BG273" s="408"/>
      <c r="BH273" s="408"/>
      <c r="BI273" s="408"/>
      <c r="BJ273" s="408"/>
      <c r="BK273" s="408"/>
      <c r="BL273" s="408"/>
      <c r="BM273" s="408"/>
      <c r="BN273" s="408"/>
      <c r="BO273" s="408"/>
      <c r="BP273" s="408"/>
      <c r="BQ273" s="408"/>
      <c r="BR273" s="408"/>
      <c r="BS273" s="408"/>
      <c r="BT273" s="409"/>
      <c r="BU273" s="306" t="str">
        <f>IF(BV273="","",COUNTIFS($BV$197:BV273,"○"))&amp;BV273</f>
        <v/>
      </c>
      <c r="BV273" s="306" t="str">
        <f t="shared" ref="BV273" si="22">IF(BW273&lt;&gt;"","○","")</f>
        <v/>
      </c>
      <c r="BW273" s="305" t="str">
        <f>DBCS(IF(LEN(R267)&gt;98,MID(R267,97,48),""))</f>
        <v/>
      </c>
      <c r="BX273" s="305"/>
    </row>
    <row r="274" spans="2:76" ht="5.25" customHeight="1" x14ac:dyDescent="0.15">
      <c r="B274" s="254"/>
      <c r="C274" s="255"/>
      <c r="D274" s="256"/>
      <c r="G274" s="308"/>
      <c r="H274" s="308"/>
      <c r="I274" s="308"/>
      <c r="J274" s="308"/>
      <c r="K274" s="308"/>
      <c r="L274" s="308"/>
      <c r="M274" s="308"/>
      <c r="N274" s="308"/>
      <c r="O274" s="308"/>
      <c r="P274" s="308"/>
      <c r="Q274" s="309"/>
      <c r="R274" s="407"/>
      <c r="S274" s="408"/>
      <c r="T274" s="408"/>
      <c r="U274" s="408"/>
      <c r="V274" s="408"/>
      <c r="W274" s="408"/>
      <c r="X274" s="408"/>
      <c r="Y274" s="408"/>
      <c r="Z274" s="408"/>
      <c r="AA274" s="408"/>
      <c r="AB274" s="408"/>
      <c r="AC274" s="408"/>
      <c r="AD274" s="408"/>
      <c r="AE274" s="408"/>
      <c r="AF274" s="408"/>
      <c r="AG274" s="408"/>
      <c r="AH274" s="408"/>
      <c r="AI274" s="408"/>
      <c r="AJ274" s="408"/>
      <c r="AK274" s="408"/>
      <c r="AL274" s="408"/>
      <c r="AM274" s="408"/>
      <c r="AN274" s="408"/>
      <c r="AO274" s="408"/>
      <c r="AP274" s="408"/>
      <c r="AQ274" s="408"/>
      <c r="AR274" s="408"/>
      <c r="AS274" s="408"/>
      <c r="AT274" s="408"/>
      <c r="AU274" s="408"/>
      <c r="AV274" s="408"/>
      <c r="AW274" s="408"/>
      <c r="AX274" s="408"/>
      <c r="AY274" s="408"/>
      <c r="AZ274" s="408"/>
      <c r="BA274" s="408"/>
      <c r="BB274" s="408"/>
      <c r="BC274" s="408"/>
      <c r="BD274" s="408"/>
      <c r="BE274" s="408"/>
      <c r="BF274" s="408"/>
      <c r="BG274" s="408"/>
      <c r="BH274" s="408"/>
      <c r="BI274" s="408"/>
      <c r="BJ274" s="408"/>
      <c r="BK274" s="408"/>
      <c r="BL274" s="408"/>
      <c r="BM274" s="408"/>
      <c r="BN274" s="408"/>
      <c r="BO274" s="408"/>
      <c r="BP274" s="408"/>
      <c r="BQ274" s="408"/>
      <c r="BR274" s="408"/>
      <c r="BS274" s="408"/>
      <c r="BT274" s="409"/>
      <c r="BU274" s="306"/>
      <c r="BV274" s="306"/>
      <c r="BW274" s="305"/>
      <c r="BX274" s="305"/>
    </row>
    <row r="275" spans="2:76" ht="5.25" customHeight="1" x14ac:dyDescent="0.15">
      <c r="B275" s="254"/>
      <c r="C275" s="255"/>
      <c r="D275" s="256"/>
      <c r="G275" s="308"/>
      <c r="H275" s="308"/>
      <c r="I275" s="308"/>
      <c r="J275" s="308"/>
      <c r="K275" s="308"/>
      <c r="L275" s="308"/>
      <c r="M275" s="308"/>
      <c r="N275" s="308"/>
      <c r="O275" s="308"/>
      <c r="P275" s="308"/>
      <c r="Q275" s="309"/>
      <c r="R275" s="410"/>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411"/>
      <c r="BC275" s="411"/>
      <c r="BD275" s="411"/>
      <c r="BE275" s="411"/>
      <c r="BF275" s="411"/>
      <c r="BG275" s="411"/>
      <c r="BH275" s="411"/>
      <c r="BI275" s="411"/>
      <c r="BJ275" s="411"/>
      <c r="BK275" s="411"/>
      <c r="BL275" s="411"/>
      <c r="BM275" s="411"/>
      <c r="BN275" s="411"/>
      <c r="BO275" s="411"/>
      <c r="BP275" s="411"/>
      <c r="BQ275" s="411"/>
      <c r="BR275" s="411"/>
      <c r="BS275" s="411"/>
      <c r="BT275" s="412"/>
      <c r="BU275" s="306"/>
      <c r="BV275" s="306"/>
      <c r="BW275" s="305"/>
      <c r="BX275" s="305"/>
    </row>
    <row r="276" spans="2:76" ht="5.25" customHeight="1" x14ac:dyDescent="0.15">
      <c r="B276" s="254"/>
      <c r="C276" s="255"/>
      <c r="D276" s="256"/>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row>
    <row r="277" spans="2:76" ht="5.25" customHeight="1" x14ac:dyDescent="0.15">
      <c r="B277" s="254"/>
      <c r="C277" s="255"/>
      <c r="D277" s="256"/>
      <c r="G277" s="308" t="s">
        <v>324</v>
      </c>
      <c r="H277" s="308"/>
      <c r="I277" s="308"/>
      <c r="J277" s="308"/>
      <c r="K277" s="308"/>
      <c r="L277" s="308"/>
      <c r="M277" s="308"/>
      <c r="N277" s="308"/>
      <c r="O277" s="308"/>
      <c r="P277" s="308"/>
      <c r="Q277" s="309"/>
      <c r="R277" s="404"/>
      <c r="S277" s="405"/>
      <c r="T277" s="405"/>
      <c r="U277" s="405"/>
      <c r="V277" s="405"/>
      <c r="W277" s="405"/>
      <c r="X277" s="405"/>
      <c r="Y277" s="405"/>
      <c r="Z277" s="405"/>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6"/>
      <c r="BU277" s="306" t="str">
        <f>IF(BV277="","",COUNTIFS($BV$197:BV277,"○"))&amp;BV277</f>
        <v/>
      </c>
      <c r="BV277" s="306" t="str">
        <f>IF(BW277&lt;&gt;"","○","")</f>
        <v/>
      </c>
      <c r="BW277" s="305" t="str">
        <f>DBCS(MID(R277,1,48))</f>
        <v/>
      </c>
      <c r="BX277" s="332" t="s">
        <v>166</v>
      </c>
    </row>
    <row r="278" spans="2:76" ht="5.25" customHeight="1" x14ac:dyDescent="0.15">
      <c r="B278" s="254"/>
      <c r="C278" s="255"/>
      <c r="D278" s="256"/>
      <c r="G278" s="308"/>
      <c r="H278" s="308"/>
      <c r="I278" s="308"/>
      <c r="J278" s="308"/>
      <c r="K278" s="308"/>
      <c r="L278" s="308"/>
      <c r="M278" s="308"/>
      <c r="N278" s="308"/>
      <c r="O278" s="308"/>
      <c r="P278" s="308"/>
      <c r="Q278" s="309"/>
      <c r="R278" s="407"/>
      <c r="S278" s="408"/>
      <c r="T278" s="408"/>
      <c r="U278" s="408"/>
      <c r="V278" s="408"/>
      <c r="W278" s="408"/>
      <c r="X278" s="408"/>
      <c r="Y278" s="408"/>
      <c r="Z278" s="408"/>
      <c r="AA278" s="408"/>
      <c r="AB278" s="408"/>
      <c r="AC278" s="408"/>
      <c r="AD278" s="408"/>
      <c r="AE278" s="408"/>
      <c r="AF278" s="408"/>
      <c r="AG278" s="408"/>
      <c r="AH278" s="408"/>
      <c r="AI278" s="408"/>
      <c r="AJ278" s="408"/>
      <c r="AK278" s="408"/>
      <c r="AL278" s="408"/>
      <c r="AM278" s="408"/>
      <c r="AN278" s="408"/>
      <c r="AO278" s="408"/>
      <c r="AP278" s="408"/>
      <c r="AQ278" s="408"/>
      <c r="AR278" s="408"/>
      <c r="AS278" s="408"/>
      <c r="AT278" s="408"/>
      <c r="AU278" s="408"/>
      <c r="AV278" s="408"/>
      <c r="AW278" s="408"/>
      <c r="AX278" s="408"/>
      <c r="AY278" s="408"/>
      <c r="AZ278" s="408"/>
      <c r="BA278" s="408"/>
      <c r="BB278" s="408"/>
      <c r="BC278" s="408"/>
      <c r="BD278" s="408"/>
      <c r="BE278" s="408"/>
      <c r="BF278" s="408"/>
      <c r="BG278" s="408"/>
      <c r="BH278" s="408"/>
      <c r="BI278" s="408"/>
      <c r="BJ278" s="408"/>
      <c r="BK278" s="408"/>
      <c r="BL278" s="408"/>
      <c r="BM278" s="408"/>
      <c r="BN278" s="408"/>
      <c r="BO278" s="408"/>
      <c r="BP278" s="408"/>
      <c r="BQ278" s="408"/>
      <c r="BR278" s="408"/>
      <c r="BS278" s="408"/>
      <c r="BT278" s="409"/>
      <c r="BU278" s="306"/>
      <c r="BV278" s="306"/>
      <c r="BW278" s="305"/>
      <c r="BX278" s="332"/>
    </row>
    <row r="279" spans="2:76" ht="5.25" customHeight="1" x14ac:dyDescent="0.15">
      <c r="B279" s="254"/>
      <c r="C279" s="255"/>
      <c r="D279" s="256"/>
      <c r="G279" s="308"/>
      <c r="H279" s="308"/>
      <c r="I279" s="308"/>
      <c r="J279" s="308"/>
      <c r="K279" s="308"/>
      <c r="L279" s="308"/>
      <c r="M279" s="308"/>
      <c r="N279" s="308"/>
      <c r="O279" s="308"/>
      <c r="P279" s="308"/>
      <c r="Q279" s="309"/>
      <c r="R279" s="407"/>
      <c r="S279" s="408"/>
      <c r="T279" s="408"/>
      <c r="U279" s="408"/>
      <c r="V279" s="408"/>
      <c r="W279" s="408"/>
      <c r="X279" s="408"/>
      <c r="Y279" s="408"/>
      <c r="Z279" s="408"/>
      <c r="AA279" s="408"/>
      <c r="AB279" s="408"/>
      <c r="AC279" s="408"/>
      <c r="AD279" s="408"/>
      <c r="AE279" s="408"/>
      <c r="AF279" s="408"/>
      <c r="AG279" s="408"/>
      <c r="AH279" s="408"/>
      <c r="AI279" s="408"/>
      <c r="AJ279" s="408"/>
      <c r="AK279" s="408"/>
      <c r="AL279" s="408"/>
      <c r="AM279" s="408"/>
      <c r="AN279" s="408"/>
      <c r="AO279" s="408"/>
      <c r="AP279" s="408"/>
      <c r="AQ279" s="408"/>
      <c r="AR279" s="408"/>
      <c r="AS279" s="408"/>
      <c r="AT279" s="408"/>
      <c r="AU279" s="408"/>
      <c r="AV279" s="408"/>
      <c r="AW279" s="408"/>
      <c r="AX279" s="408"/>
      <c r="AY279" s="408"/>
      <c r="AZ279" s="408"/>
      <c r="BA279" s="408"/>
      <c r="BB279" s="408"/>
      <c r="BC279" s="408"/>
      <c r="BD279" s="408"/>
      <c r="BE279" s="408"/>
      <c r="BF279" s="408"/>
      <c r="BG279" s="408"/>
      <c r="BH279" s="408"/>
      <c r="BI279" s="408"/>
      <c r="BJ279" s="408"/>
      <c r="BK279" s="408"/>
      <c r="BL279" s="408"/>
      <c r="BM279" s="408"/>
      <c r="BN279" s="408"/>
      <c r="BO279" s="408"/>
      <c r="BP279" s="408"/>
      <c r="BQ279" s="408"/>
      <c r="BR279" s="408"/>
      <c r="BS279" s="408"/>
      <c r="BT279" s="409"/>
      <c r="BU279" s="306"/>
      <c r="BV279" s="306"/>
      <c r="BW279" s="305"/>
      <c r="BX279" s="332"/>
    </row>
    <row r="280" spans="2:76" ht="5.25" customHeight="1" x14ac:dyDescent="0.15">
      <c r="B280" s="254"/>
      <c r="C280" s="255"/>
      <c r="D280" s="256"/>
      <c r="G280" s="308" t="str">
        <f>"現在"&amp;LEN(R277)&amp;"字"</f>
        <v>現在0字</v>
      </c>
      <c r="H280" s="308"/>
      <c r="I280" s="308"/>
      <c r="J280" s="308"/>
      <c r="K280" s="308"/>
      <c r="L280" s="308"/>
      <c r="M280" s="308"/>
      <c r="N280" s="308"/>
      <c r="O280" s="308"/>
      <c r="P280" s="308"/>
      <c r="Q280" s="309"/>
      <c r="R280" s="407"/>
      <c r="S280" s="408"/>
      <c r="T280" s="408"/>
      <c r="U280" s="408"/>
      <c r="V280" s="408"/>
      <c r="W280" s="408"/>
      <c r="X280" s="408"/>
      <c r="Y280" s="408"/>
      <c r="Z280" s="408"/>
      <c r="AA280" s="408"/>
      <c r="AB280" s="408"/>
      <c r="AC280" s="408"/>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08"/>
      <c r="AY280" s="408"/>
      <c r="AZ280" s="408"/>
      <c r="BA280" s="408"/>
      <c r="BB280" s="408"/>
      <c r="BC280" s="408"/>
      <c r="BD280" s="408"/>
      <c r="BE280" s="408"/>
      <c r="BF280" s="408"/>
      <c r="BG280" s="408"/>
      <c r="BH280" s="408"/>
      <c r="BI280" s="408"/>
      <c r="BJ280" s="408"/>
      <c r="BK280" s="408"/>
      <c r="BL280" s="408"/>
      <c r="BM280" s="408"/>
      <c r="BN280" s="408"/>
      <c r="BO280" s="408"/>
      <c r="BP280" s="408"/>
      <c r="BQ280" s="408"/>
      <c r="BR280" s="408"/>
      <c r="BS280" s="408"/>
      <c r="BT280" s="409"/>
      <c r="BU280" s="306" t="str">
        <f>IF(BV280="","",COUNTIFS($BV$197:BV280,"○"))&amp;BV280</f>
        <v/>
      </c>
      <c r="BV280" s="306" t="str">
        <f t="shared" ref="BV280" si="23">IF(BW280&lt;&gt;"","○","")</f>
        <v/>
      </c>
      <c r="BW280" s="305" t="str">
        <f>DBCS(IF(LEN(R277)&gt;48,MID(R277,49,48),""))</f>
        <v/>
      </c>
      <c r="BX280" s="305"/>
    </row>
    <row r="281" spans="2:76" ht="5.25" customHeight="1" x14ac:dyDescent="0.15">
      <c r="B281" s="254"/>
      <c r="C281" s="255"/>
      <c r="D281" s="256"/>
      <c r="G281" s="308"/>
      <c r="H281" s="308"/>
      <c r="I281" s="308"/>
      <c r="J281" s="308"/>
      <c r="K281" s="308"/>
      <c r="L281" s="308"/>
      <c r="M281" s="308"/>
      <c r="N281" s="308"/>
      <c r="O281" s="308"/>
      <c r="P281" s="308"/>
      <c r="Q281" s="309"/>
      <c r="R281" s="407"/>
      <c r="S281" s="408"/>
      <c r="T281" s="408"/>
      <c r="U281" s="408"/>
      <c r="V281" s="408"/>
      <c r="W281" s="408"/>
      <c r="X281" s="408"/>
      <c r="Y281" s="408"/>
      <c r="Z281" s="408"/>
      <c r="AA281" s="408"/>
      <c r="AB281" s="408"/>
      <c r="AC281" s="408"/>
      <c r="AD281" s="408"/>
      <c r="AE281" s="408"/>
      <c r="AF281" s="408"/>
      <c r="AG281" s="408"/>
      <c r="AH281" s="408"/>
      <c r="AI281" s="408"/>
      <c r="AJ281" s="408"/>
      <c r="AK281" s="408"/>
      <c r="AL281" s="408"/>
      <c r="AM281" s="408"/>
      <c r="AN281" s="408"/>
      <c r="AO281" s="408"/>
      <c r="AP281" s="408"/>
      <c r="AQ281" s="408"/>
      <c r="AR281" s="408"/>
      <c r="AS281" s="408"/>
      <c r="AT281" s="408"/>
      <c r="AU281" s="408"/>
      <c r="AV281" s="408"/>
      <c r="AW281" s="408"/>
      <c r="AX281" s="408"/>
      <c r="AY281" s="408"/>
      <c r="AZ281" s="408"/>
      <c r="BA281" s="408"/>
      <c r="BB281" s="408"/>
      <c r="BC281" s="408"/>
      <c r="BD281" s="408"/>
      <c r="BE281" s="408"/>
      <c r="BF281" s="408"/>
      <c r="BG281" s="408"/>
      <c r="BH281" s="408"/>
      <c r="BI281" s="408"/>
      <c r="BJ281" s="408"/>
      <c r="BK281" s="408"/>
      <c r="BL281" s="408"/>
      <c r="BM281" s="408"/>
      <c r="BN281" s="408"/>
      <c r="BO281" s="408"/>
      <c r="BP281" s="408"/>
      <c r="BQ281" s="408"/>
      <c r="BR281" s="408"/>
      <c r="BS281" s="408"/>
      <c r="BT281" s="409"/>
      <c r="BU281" s="306"/>
      <c r="BV281" s="306"/>
      <c r="BW281" s="305"/>
      <c r="BX281" s="305"/>
    </row>
    <row r="282" spans="2:76" ht="5.25" customHeight="1" x14ac:dyDescent="0.15">
      <c r="B282" s="254"/>
      <c r="C282" s="255"/>
      <c r="D282" s="256"/>
      <c r="G282" s="308"/>
      <c r="H282" s="308"/>
      <c r="I282" s="308"/>
      <c r="J282" s="308"/>
      <c r="K282" s="308"/>
      <c r="L282" s="308"/>
      <c r="M282" s="308"/>
      <c r="N282" s="308"/>
      <c r="O282" s="308"/>
      <c r="P282" s="308"/>
      <c r="Q282" s="309"/>
      <c r="R282" s="407"/>
      <c r="S282" s="408"/>
      <c r="T282" s="408"/>
      <c r="U282" s="408"/>
      <c r="V282" s="408"/>
      <c r="W282" s="408"/>
      <c r="X282" s="408"/>
      <c r="Y282" s="408"/>
      <c r="Z282" s="408"/>
      <c r="AA282" s="408"/>
      <c r="AB282" s="408"/>
      <c r="AC282" s="408"/>
      <c r="AD282" s="408"/>
      <c r="AE282" s="408"/>
      <c r="AF282" s="408"/>
      <c r="AG282" s="408"/>
      <c r="AH282" s="408"/>
      <c r="AI282" s="408"/>
      <c r="AJ282" s="408"/>
      <c r="AK282" s="408"/>
      <c r="AL282" s="408"/>
      <c r="AM282" s="408"/>
      <c r="AN282" s="408"/>
      <c r="AO282" s="408"/>
      <c r="AP282" s="408"/>
      <c r="AQ282" s="408"/>
      <c r="AR282" s="408"/>
      <c r="AS282" s="408"/>
      <c r="AT282" s="408"/>
      <c r="AU282" s="408"/>
      <c r="AV282" s="408"/>
      <c r="AW282" s="408"/>
      <c r="AX282" s="408"/>
      <c r="AY282" s="408"/>
      <c r="AZ282" s="408"/>
      <c r="BA282" s="408"/>
      <c r="BB282" s="408"/>
      <c r="BC282" s="408"/>
      <c r="BD282" s="408"/>
      <c r="BE282" s="408"/>
      <c r="BF282" s="408"/>
      <c r="BG282" s="408"/>
      <c r="BH282" s="408"/>
      <c r="BI282" s="408"/>
      <c r="BJ282" s="408"/>
      <c r="BK282" s="408"/>
      <c r="BL282" s="408"/>
      <c r="BM282" s="408"/>
      <c r="BN282" s="408"/>
      <c r="BO282" s="408"/>
      <c r="BP282" s="408"/>
      <c r="BQ282" s="408"/>
      <c r="BR282" s="408"/>
      <c r="BS282" s="408"/>
      <c r="BT282" s="409"/>
      <c r="BU282" s="306"/>
      <c r="BV282" s="306"/>
      <c r="BW282" s="305"/>
      <c r="BX282" s="305"/>
    </row>
    <row r="283" spans="2:76" ht="5.25" customHeight="1" x14ac:dyDescent="0.15">
      <c r="B283" s="254"/>
      <c r="C283" s="255"/>
      <c r="D283" s="256"/>
      <c r="G283" s="308"/>
      <c r="H283" s="308"/>
      <c r="I283" s="308"/>
      <c r="J283" s="308"/>
      <c r="K283" s="308"/>
      <c r="L283" s="308"/>
      <c r="M283" s="308"/>
      <c r="N283" s="308"/>
      <c r="O283" s="308"/>
      <c r="P283" s="308"/>
      <c r="Q283" s="309"/>
      <c r="R283" s="407"/>
      <c r="S283" s="408"/>
      <c r="T283" s="408"/>
      <c r="U283" s="408"/>
      <c r="V283" s="408"/>
      <c r="W283" s="408"/>
      <c r="X283" s="408"/>
      <c r="Y283" s="408"/>
      <c r="Z283" s="408"/>
      <c r="AA283" s="408"/>
      <c r="AB283" s="408"/>
      <c r="AC283" s="408"/>
      <c r="AD283" s="408"/>
      <c r="AE283" s="408"/>
      <c r="AF283" s="408"/>
      <c r="AG283" s="408"/>
      <c r="AH283" s="408"/>
      <c r="AI283" s="408"/>
      <c r="AJ283" s="408"/>
      <c r="AK283" s="408"/>
      <c r="AL283" s="408"/>
      <c r="AM283" s="408"/>
      <c r="AN283" s="408"/>
      <c r="AO283" s="408"/>
      <c r="AP283" s="408"/>
      <c r="AQ283" s="408"/>
      <c r="AR283" s="408"/>
      <c r="AS283" s="408"/>
      <c r="AT283" s="408"/>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8"/>
      <c r="BR283" s="408"/>
      <c r="BS283" s="408"/>
      <c r="BT283" s="409"/>
      <c r="BU283" s="306" t="str">
        <f>IF(BV283="","",COUNTIFS($BV$197:BV283,"○"))&amp;BV283</f>
        <v/>
      </c>
      <c r="BV283" s="306" t="str">
        <f t="shared" ref="BV283" si="24">IF(BW283&lt;&gt;"","○","")</f>
        <v/>
      </c>
      <c r="BW283" s="305" t="str">
        <f>DBCS(IF(LEN(R277)&gt;98,MID(R277,97,48),""))</f>
        <v/>
      </c>
      <c r="BX283" s="305"/>
    </row>
    <row r="284" spans="2:76" ht="5.25" customHeight="1" x14ac:dyDescent="0.15">
      <c r="B284" s="254"/>
      <c r="C284" s="255"/>
      <c r="D284" s="256"/>
      <c r="G284" s="308"/>
      <c r="H284" s="308"/>
      <c r="I284" s="308"/>
      <c r="J284" s="308"/>
      <c r="K284" s="308"/>
      <c r="L284" s="308"/>
      <c r="M284" s="308"/>
      <c r="N284" s="308"/>
      <c r="O284" s="308"/>
      <c r="P284" s="308"/>
      <c r="Q284" s="309"/>
      <c r="R284" s="407"/>
      <c r="S284" s="408"/>
      <c r="T284" s="408"/>
      <c r="U284" s="408"/>
      <c r="V284" s="408"/>
      <c r="W284" s="408"/>
      <c r="X284" s="408"/>
      <c r="Y284" s="408"/>
      <c r="Z284" s="408"/>
      <c r="AA284" s="408"/>
      <c r="AB284" s="408"/>
      <c r="AC284" s="408"/>
      <c r="AD284" s="408"/>
      <c r="AE284" s="408"/>
      <c r="AF284" s="408"/>
      <c r="AG284" s="408"/>
      <c r="AH284" s="408"/>
      <c r="AI284" s="408"/>
      <c r="AJ284" s="408"/>
      <c r="AK284" s="408"/>
      <c r="AL284" s="408"/>
      <c r="AM284" s="408"/>
      <c r="AN284" s="408"/>
      <c r="AO284" s="408"/>
      <c r="AP284" s="408"/>
      <c r="AQ284" s="408"/>
      <c r="AR284" s="408"/>
      <c r="AS284" s="408"/>
      <c r="AT284" s="408"/>
      <c r="AU284" s="408"/>
      <c r="AV284" s="408"/>
      <c r="AW284" s="408"/>
      <c r="AX284" s="408"/>
      <c r="AY284" s="408"/>
      <c r="AZ284" s="408"/>
      <c r="BA284" s="408"/>
      <c r="BB284" s="408"/>
      <c r="BC284" s="408"/>
      <c r="BD284" s="408"/>
      <c r="BE284" s="408"/>
      <c r="BF284" s="408"/>
      <c r="BG284" s="408"/>
      <c r="BH284" s="408"/>
      <c r="BI284" s="408"/>
      <c r="BJ284" s="408"/>
      <c r="BK284" s="408"/>
      <c r="BL284" s="408"/>
      <c r="BM284" s="408"/>
      <c r="BN284" s="408"/>
      <c r="BO284" s="408"/>
      <c r="BP284" s="408"/>
      <c r="BQ284" s="408"/>
      <c r="BR284" s="408"/>
      <c r="BS284" s="408"/>
      <c r="BT284" s="409"/>
      <c r="BU284" s="306"/>
      <c r="BV284" s="306"/>
      <c r="BW284" s="305"/>
      <c r="BX284" s="305"/>
    </row>
    <row r="285" spans="2:76" ht="5.25" customHeight="1" x14ac:dyDescent="0.15">
      <c r="B285" s="254"/>
      <c r="C285" s="255"/>
      <c r="D285" s="256"/>
      <c r="G285" s="308"/>
      <c r="H285" s="308"/>
      <c r="I285" s="308"/>
      <c r="J285" s="308"/>
      <c r="K285" s="308"/>
      <c r="L285" s="308"/>
      <c r="M285" s="308"/>
      <c r="N285" s="308"/>
      <c r="O285" s="308"/>
      <c r="P285" s="308"/>
      <c r="Q285" s="309"/>
      <c r="R285" s="410"/>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1"/>
      <c r="BR285" s="411"/>
      <c r="BS285" s="411"/>
      <c r="BT285" s="412"/>
      <c r="BU285" s="306"/>
      <c r="BV285" s="306"/>
      <c r="BW285" s="305"/>
      <c r="BX285" s="305"/>
    </row>
    <row r="286" spans="2:76" ht="5.25" customHeight="1" x14ac:dyDescent="0.15">
      <c r="B286" s="254"/>
      <c r="C286" s="255"/>
      <c r="D286" s="256"/>
    </row>
    <row r="287" spans="2:76" ht="5.25" customHeight="1" x14ac:dyDescent="0.15">
      <c r="B287" s="254"/>
      <c r="C287" s="255"/>
      <c r="D287" s="256"/>
      <c r="G287" s="308" t="s">
        <v>325</v>
      </c>
      <c r="H287" s="308"/>
      <c r="I287" s="308"/>
      <c r="J287" s="308"/>
      <c r="K287" s="308"/>
      <c r="L287" s="308"/>
      <c r="M287" s="308"/>
      <c r="N287" s="308"/>
      <c r="O287" s="308"/>
      <c r="P287" s="308"/>
      <c r="Q287" s="309"/>
      <c r="R287" s="404"/>
      <c r="S287" s="405"/>
      <c r="T287" s="405"/>
      <c r="U287" s="405"/>
      <c r="V287" s="405"/>
      <c r="W287" s="405"/>
      <c r="X287" s="405"/>
      <c r="Y287" s="405"/>
      <c r="Z287" s="405"/>
      <c r="AA287" s="405"/>
      <c r="AB287" s="405"/>
      <c r="AC287" s="405"/>
      <c r="AD287" s="405"/>
      <c r="AE287" s="405"/>
      <c r="AF287" s="405"/>
      <c r="AG287" s="405"/>
      <c r="AH287" s="405"/>
      <c r="AI287" s="405"/>
      <c r="AJ287" s="405"/>
      <c r="AK287" s="405"/>
      <c r="AL287" s="405"/>
      <c r="AM287" s="405"/>
      <c r="AN287" s="405"/>
      <c r="AO287" s="405"/>
      <c r="AP287" s="405"/>
      <c r="AQ287" s="405"/>
      <c r="AR287" s="405"/>
      <c r="AS287" s="405"/>
      <c r="AT287" s="405"/>
      <c r="AU287" s="405"/>
      <c r="AV287" s="405"/>
      <c r="AW287" s="405"/>
      <c r="AX287" s="405"/>
      <c r="AY287" s="405"/>
      <c r="AZ287" s="405"/>
      <c r="BA287" s="405"/>
      <c r="BB287" s="405"/>
      <c r="BC287" s="405"/>
      <c r="BD287" s="405"/>
      <c r="BE287" s="405"/>
      <c r="BF287" s="405"/>
      <c r="BG287" s="405"/>
      <c r="BH287" s="405"/>
      <c r="BI287" s="405"/>
      <c r="BJ287" s="405"/>
      <c r="BK287" s="405"/>
      <c r="BL287" s="405"/>
      <c r="BM287" s="405"/>
      <c r="BN287" s="405"/>
      <c r="BO287" s="405"/>
      <c r="BP287" s="405"/>
      <c r="BQ287" s="405"/>
      <c r="BR287" s="405"/>
      <c r="BS287" s="405"/>
      <c r="BT287" s="406"/>
      <c r="BU287" s="306" t="str">
        <f>IF(BV287="","",COUNTIFS($BV$197:BV287,"○"))&amp;BV287</f>
        <v/>
      </c>
      <c r="BV287" s="306" t="str">
        <f>IF(BW287&lt;&gt;"","○","")</f>
        <v/>
      </c>
      <c r="BW287" s="305" t="str">
        <f>DBCS(MID(R287,1,48))</f>
        <v/>
      </c>
      <c r="BX287" s="332" t="s">
        <v>167</v>
      </c>
    </row>
    <row r="288" spans="2:76" ht="5.25" customHeight="1" x14ac:dyDescent="0.15">
      <c r="B288" s="254"/>
      <c r="C288" s="255"/>
      <c r="D288" s="256"/>
      <c r="G288" s="308"/>
      <c r="H288" s="308"/>
      <c r="I288" s="308"/>
      <c r="J288" s="308"/>
      <c r="K288" s="308"/>
      <c r="L288" s="308"/>
      <c r="M288" s="308"/>
      <c r="N288" s="308"/>
      <c r="O288" s="308"/>
      <c r="P288" s="308"/>
      <c r="Q288" s="309"/>
      <c r="R288" s="407"/>
      <c r="S288" s="408"/>
      <c r="T288" s="408"/>
      <c r="U288" s="408"/>
      <c r="V288" s="408"/>
      <c r="W288" s="408"/>
      <c r="X288" s="408"/>
      <c r="Y288" s="408"/>
      <c r="Z288" s="408"/>
      <c r="AA288" s="408"/>
      <c r="AB288" s="408"/>
      <c r="AC288" s="408"/>
      <c r="AD288" s="408"/>
      <c r="AE288" s="408"/>
      <c r="AF288" s="408"/>
      <c r="AG288" s="408"/>
      <c r="AH288" s="408"/>
      <c r="AI288" s="408"/>
      <c r="AJ288" s="408"/>
      <c r="AK288" s="408"/>
      <c r="AL288" s="408"/>
      <c r="AM288" s="408"/>
      <c r="AN288" s="408"/>
      <c r="AO288" s="408"/>
      <c r="AP288" s="408"/>
      <c r="AQ288" s="408"/>
      <c r="AR288" s="408"/>
      <c r="AS288" s="408"/>
      <c r="AT288" s="408"/>
      <c r="AU288" s="408"/>
      <c r="AV288" s="408"/>
      <c r="AW288" s="408"/>
      <c r="AX288" s="408"/>
      <c r="AY288" s="408"/>
      <c r="AZ288" s="408"/>
      <c r="BA288" s="408"/>
      <c r="BB288" s="408"/>
      <c r="BC288" s="408"/>
      <c r="BD288" s="408"/>
      <c r="BE288" s="408"/>
      <c r="BF288" s="408"/>
      <c r="BG288" s="408"/>
      <c r="BH288" s="408"/>
      <c r="BI288" s="408"/>
      <c r="BJ288" s="408"/>
      <c r="BK288" s="408"/>
      <c r="BL288" s="408"/>
      <c r="BM288" s="408"/>
      <c r="BN288" s="408"/>
      <c r="BO288" s="408"/>
      <c r="BP288" s="408"/>
      <c r="BQ288" s="408"/>
      <c r="BR288" s="408"/>
      <c r="BS288" s="408"/>
      <c r="BT288" s="409"/>
      <c r="BU288" s="306"/>
      <c r="BV288" s="306"/>
      <c r="BW288" s="305"/>
      <c r="BX288" s="332"/>
    </row>
    <row r="289" spans="2:76" ht="5.25" customHeight="1" x14ac:dyDescent="0.15">
      <c r="B289" s="254"/>
      <c r="C289" s="255"/>
      <c r="D289" s="256"/>
      <c r="G289" s="308"/>
      <c r="H289" s="308"/>
      <c r="I289" s="308"/>
      <c r="J289" s="308"/>
      <c r="K289" s="308"/>
      <c r="L289" s="308"/>
      <c r="M289" s="308"/>
      <c r="N289" s="308"/>
      <c r="O289" s="308"/>
      <c r="P289" s="308"/>
      <c r="Q289" s="309"/>
      <c r="R289" s="407"/>
      <c r="S289" s="408"/>
      <c r="T289" s="408"/>
      <c r="U289" s="408"/>
      <c r="V289" s="408"/>
      <c r="W289" s="408"/>
      <c r="X289" s="408"/>
      <c r="Y289" s="408"/>
      <c r="Z289" s="408"/>
      <c r="AA289" s="408"/>
      <c r="AB289" s="408"/>
      <c r="AC289" s="408"/>
      <c r="AD289" s="408"/>
      <c r="AE289" s="408"/>
      <c r="AF289" s="408"/>
      <c r="AG289" s="408"/>
      <c r="AH289" s="408"/>
      <c r="AI289" s="408"/>
      <c r="AJ289" s="408"/>
      <c r="AK289" s="408"/>
      <c r="AL289" s="408"/>
      <c r="AM289" s="408"/>
      <c r="AN289" s="408"/>
      <c r="AO289" s="408"/>
      <c r="AP289" s="408"/>
      <c r="AQ289" s="408"/>
      <c r="AR289" s="408"/>
      <c r="AS289" s="408"/>
      <c r="AT289" s="408"/>
      <c r="AU289" s="408"/>
      <c r="AV289" s="408"/>
      <c r="AW289" s="408"/>
      <c r="AX289" s="408"/>
      <c r="AY289" s="408"/>
      <c r="AZ289" s="408"/>
      <c r="BA289" s="408"/>
      <c r="BB289" s="408"/>
      <c r="BC289" s="408"/>
      <c r="BD289" s="408"/>
      <c r="BE289" s="408"/>
      <c r="BF289" s="408"/>
      <c r="BG289" s="408"/>
      <c r="BH289" s="408"/>
      <c r="BI289" s="408"/>
      <c r="BJ289" s="408"/>
      <c r="BK289" s="408"/>
      <c r="BL289" s="408"/>
      <c r="BM289" s="408"/>
      <c r="BN289" s="408"/>
      <c r="BO289" s="408"/>
      <c r="BP289" s="408"/>
      <c r="BQ289" s="408"/>
      <c r="BR289" s="408"/>
      <c r="BS289" s="408"/>
      <c r="BT289" s="409"/>
      <c r="BU289" s="306"/>
      <c r="BV289" s="306"/>
      <c r="BW289" s="305"/>
      <c r="BX289" s="332"/>
    </row>
    <row r="290" spans="2:76" ht="5.25" customHeight="1" x14ac:dyDescent="0.15">
      <c r="B290" s="254"/>
      <c r="C290" s="255"/>
      <c r="D290" s="256"/>
      <c r="G290" s="308" t="str">
        <f>"現在"&amp;LEN(R287)&amp;"字"</f>
        <v>現在0字</v>
      </c>
      <c r="H290" s="308"/>
      <c r="I290" s="308"/>
      <c r="J290" s="308"/>
      <c r="K290" s="308"/>
      <c r="L290" s="308"/>
      <c r="M290" s="308"/>
      <c r="N290" s="308"/>
      <c r="O290" s="308"/>
      <c r="P290" s="308"/>
      <c r="Q290" s="309"/>
      <c r="R290" s="407"/>
      <c r="S290" s="408"/>
      <c r="T290" s="408"/>
      <c r="U290" s="408"/>
      <c r="V290" s="408"/>
      <c r="W290" s="408"/>
      <c r="X290" s="408"/>
      <c r="Y290" s="408"/>
      <c r="Z290" s="408"/>
      <c r="AA290" s="408"/>
      <c r="AB290" s="408"/>
      <c r="AC290" s="408"/>
      <c r="AD290" s="408"/>
      <c r="AE290" s="408"/>
      <c r="AF290" s="408"/>
      <c r="AG290" s="408"/>
      <c r="AH290" s="408"/>
      <c r="AI290" s="408"/>
      <c r="AJ290" s="408"/>
      <c r="AK290" s="408"/>
      <c r="AL290" s="408"/>
      <c r="AM290" s="408"/>
      <c r="AN290" s="408"/>
      <c r="AO290" s="408"/>
      <c r="AP290" s="408"/>
      <c r="AQ290" s="408"/>
      <c r="AR290" s="408"/>
      <c r="AS290" s="408"/>
      <c r="AT290" s="408"/>
      <c r="AU290" s="408"/>
      <c r="AV290" s="408"/>
      <c r="AW290" s="408"/>
      <c r="AX290" s="408"/>
      <c r="AY290" s="408"/>
      <c r="AZ290" s="408"/>
      <c r="BA290" s="408"/>
      <c r="BB290" s="408"/>
      <c r="BC290" s="408"/>
      <c r="BD290" s="408"/>
      <c r="BE290" s="408"/>
      <c r="BF290" s="408"/>
      <c r="BG290" s="408"/>
      <c r="BH290" s="408"/>
      <c r="BI290" s="408"/>
      <c r="BJ290" s="408"/>
      <c r="BK290" s="408"/>
      <c r="BL290" s="408"/>
      <c r="BM290" s="408"/>
      <c r="BN290" s="408"/>
      <c r="BO290" s="408"/>
      <c r="BP290" s="408"/>
      <c r="BQ290" s="408"/>
      <c r="BR290" s="408"/>
      <c r="BS290" s="408"/>
      <c r="BT290" s="409"/>
      <c r="BU290" s="306" t="str">
        <f>IF(BV290="","",COUNTIFS($BV$197:BV290,"○"))&amp;BV290</f>
        <v/>
      </c>
      <c r="BV290" s="306" t="str">
        <f t="shared" ref="BV290" si="25">IF(BW290&lt;&gt;"","○","")</f>
        <v/>
      </c>
      <c r="BW290" s="305" t="str">
        <f>DBCS(IF(LEN(R287)&gt;48,MID(R287,49,48),""))</f>
        <v/>
      </c>
      <c r="BX290" s="305"/>
    </row>
    <row r="291" spans="2:76" ht="5.25" customHeight="1" x14ac:dyDescent="0.15">
      <c r="B291" s="254"/>
      <c r="C291" s="255"/>
      <c r="D291" s="256"/>
      <c r="G291" s="308"/>
      <c r="H291" s="308"/>
      <c r="I291" s="308"/>
      <c r="J291" s="308"/>
      <c r="K291" s="308"/>
      <c r="L291" s="308"/>
      <c r="M291" s="308"/>
      <c r="N291" s="308"/>
      <c r="O291" s="308"/>
      <c r="P291" s="308"/>
      <c r="Q291" s="309"/>
      <c r="R291" s="407"/>
      <c r="S291" s="408"/>
      <c r="T291" s="408"/>
      <c r="U291" s="408"/>
      <c r="V291" s="408"/>
      <c r="W291" s="408"/>
      <c r="X291" s="408"/>
      <c r="Y291" s="408"/>
      <c r="Z291" s="408"/>
      <c r="AA291" s="408"/>
      <c r="AB291" s="408"/>
      <c r="AC291" s="408"/>
      <c r="AD291" s="408"/>
      <c r="AE291" s="408"/>
      <c r="AF291" s="408"/>
      <c r="AG291" s="408"/>
      <c r="AH291" s="408"/>
      <c r="AI291" s="408"/>
      <c r="AJ291" s="408"/>
      <c r="AK291" s="408"/>
      <c r="AL291" s="408"/>
      <c r="AM291" s="408"/>
      <c r="AN291" s="408"/>
      <c r="AO291" s="408"/>
      <c r="AP291" s="408"/>
      <c r="AQ291" s="408"/>
      <c r="AR291" s="408"/>
      <c r="AS291" s="408"/>
      <c r="AT291" s="408"/>
      <c r="AU291" s="408"/>
      <c r="AV291" s="408"/>
      <c r="AW291" s="408"/>
      <c r="AX291" s="408"/>
      <c r="AY291" s="408"/>
      <c r="AZ291" s="408"/>
      <c r="BA291" s="408"/>
      <c r="BB291" s="408"/>
      <c r="BC291" s="408"/>
      <c r="BD291" s="408"/>
      <c r="BE291" s="408"/>
      <c r="BF291" s="408"/>
      <c r="BG291" s="408"/>
      <c r="BH291" s="408"/>
      <c r="BI291" s="408"/>
      <c r="BJ291" s="408"/>
      <c r="BK291" s="408"/>
      <c r="BL291" s="408"/>
      <c r="BM291" s="408"/>
      <c r="BN291" s="408"/>
      <c r="BO291" s="408"/>
      <c r="BP291" s="408"/>
      <c r="BQ291" s="408"/>
      <c r="BR291" s="408"/>
      <c r="BS291" s="408"/>
      <c r="BT291" s="409"/>
      <c r="BU291" s="306"/>
      <c r="BV291" s="306"/>
      <c r="BW291" s="305"/>
      <c r="BX291" s="305"/>
    </row>
    <row r="292" spans="2:76" ht="5.25" customHeight="1" x14ac:dyDescent="0.15">
      <c r="B292" s="254"/>
      <c r="C292" s="255"/>
      <c r="D292" s="256"/>
      <c r="G292" s="308"/>
      <c r="H292" s="308"/>
      <c r="I292" s="308"/>
      <c r="J292" s="308"/>
      <c r="K292" s="308"/>
      <c r="L292" s="308"/>
      <c r="M292" s="308"/>
      <c r="N292" s="308"/>
      <c r="O292" s="308"/>
      <c r="P292" s="308"/>
      <c r="Q292" s="309"/>
      <c r="R292" s="407"/>
      <c r="S292" s="408"/>
      <c r="T292" s="408"/>
      <c r="U292" s="408"/>
      <c r="V292" s="408"/>
      <c r="W292" s="408"/>
      <c r="X292" s="408"/>
      <c r="Y292" s="408"/>
      <c r="Z292" s="408"/>
      <c r="AA292" s="408"/>
      <c r="AB292" s="408"/>
      <c r="AC292" s="408"/>
      <c r="AD292" s="408"/>
      <c r="AE292" s="408"/>
      <c r="AF292" s="408"/>
      <c r="AG292" s="408"/>
      <c r="AH292" s="408"/>
      <c r="AI292" s="408"/>
      <c r="AJ292" s="408"/>
      <c r="AK292" s="408"/>
      <c r="AL292" s="408"/>
      <c r="AM292" s="408"/>
      <c r="AN292" s="408"/>
      <c r="AO292" s="408"/>
      <c r="AP292" s="408"/>
      <c r="AQ292" s="408"/>
      <c r="AR292" s="408"/>
      <c r="AS292" s="408"/>
      <c r="AT292" s="408"/>
      <c r="AU292" s="408"/>
      <c r="AV292" s="408"/>
      <c r="AW292" s="408"/>
      <c r="AX292" s="408"/>
      <c r="AY292" s="408"/>
      <c r="AZ292" s="408"/>
      <c r="BA292" s="408"/>
      <c r="BB292" s="408"/>
      <c r="BC292" s="408"/>
      <c r="BD292" s="408"/>
      <c r="BE292" s="408"/>
      <c r="BF292" s="408"/>
      <c r="BG292" s="408"/>
      <c r="BH292" s="408"/>
      <c r="BI292" s="408"/>
      <c r="BJ292" s="408"/>
      <c r="BK292" s="408"/>
      <c r="BL292" s="408"/>
      <c r="BM292" s="408"/>
      <c r="BN292" s="408"/>
      <c r="BO292" s="408"/>
      <c r="BP292" s="408"/>
      <c r="BQ292" s="408"/>
      <c r="BR292" s="408"/>
      <c r="BS292" s="408"/>
      <c r="BT292" s="409"/>
      <c r="BU292" s="306"/>
      <c r="BV292" s="306"/>
      <c r="BW292" s="305"/>
      <c r="BX292" s="305"/>
    </row>
    <row r="293" spans="2:76" ht="5.25" customHeight="1" x14ac:dyDescent="0.15">
      <c r="B293" s="254"/>
      <c r="C293" s="255"/>
      <c r="D293" s="256"/>
      <c r="G293" s="308"/>
      <c r="H293" s="308"/>
      <c r="I293" s="308"/>
      <c r="J293" s="308"/>
      <c r="K293" s="308"/>
      <c r="L293" s="308"/>
      <c r="M293" s="308"/>
      <c r="N293" s="308"/>
      <c r="O293" s="308"/>
      <c r="P293" s="308"/>
      <c r="Q293" s="309"/>
      <c r="R293" s="407"/>
      <c r="S293" s="408"/>
      <c r="T293" s="408"/>
      <c r="U293" s="408"/>
      <c r="V293" s="408"/>
      <c r="W293" s="408"/>
      <c r="X293" s="408"/>
      <c r="Y293" s="408"/>
      <c r="Z293" s="408"/>
      <c r="AA293" s="408"/>
      <c r="AB293" s="408"/>
      <c r="AC293" s="408"/>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08"/>
      <c r="AY293" s="408"/>
      <c r="AZ293" s="408"/>
      <c r="BA293" s="408"/>
      <c r="BB293" s="408"/>
      <c r="BC293" s="408"/>
      <c r="BD293" s="408"/>
      <c r="BE293" s="408"/>
      <c r="BF293" s="408"/>
      <c r="BG293" s="408"/>
      <c r="BH293" s="408"/>
      <c r="BI293" s="408"/>
      <c r="BJ293" s="408"/>
      <c r="BK293" s="408"/>
      <c r="BL293" s="408"/>
      <c r="BM293" s="408"/>
      <c r="BN293" s="408"/>
      <c r="BO293" s="408"/>
      <c r="BP293" s="408"/>
      <c r="BQ293" s="408"/>
      <c r="BR293" s="408"/>
      <c r="BS293" s="408"/>
      <c r="BT293" s="409"/>
      <c r="BU293" s="306" t="str">
        <f>IF(BV293="","",COUNTIFS($BV$197:BV293,"○"))&amp;BV293</f>
        <v/>
      </c>
      <c r="BV293" s="306" t="str">
        <f t="shared" ref="BV293" si="26">IF(BW293&lt;&gt;"","○","")</f>
        <v/>
      </c>
      <c r="BW293" s="305" t="str">
        <f>DBCS(IF(LEN(R287)&gt;98,MID(R287,97,48),""))</f>
        <v/>
      </c>
      <c r="BX293" s="305"/>
    </row>
    <row r="294" spans="2:76" ht="5.25" customHeight="1" x14ac:dyDescent="0.15">
      <c r="B294" s="254"/>
      <c r="C294" s="255"/>
      <c r="D294" s="256"/>
      <c r="G294" s="308"/>
      <c r="H294" s="308"/>
      <c r="I294" s="308"/>
      <c r="J294" s="308"/>
      <c r="K294" s="308"/>
      <c r="L294" s="308"/>
      <c r="M294" s="308"/>
      <c r="N294" s="308"/>
      <c r="O294" s="308"/>
      <c r="P294" s="308"/>
      <c r="Q294" s="309"/>
      <c r="R294" s="407"/>
      <c r="S294" s="408"/>
      <c r="T294" s="408"/>
      <c r="U294" s="408"/>
      <c r="V294" s="408"/>
      <c r="W294" s="408"/>
      <c r="X294" s="408"/>
      <c r="Y294" s="408"/>
      <c r="Z294" s="408"/>
      <c r="AA294" s="408"/>
      <c r="AB294" s="408"/>
      <c r="AC294" s="408"/>
      <c r="AD294" s="408"/>
      <c r="AE294" s="408"/>
      <c r="AF294" s="408"/>
      <c r="AG294" s="408"/>
      <c r="AH294" s="408"/>
      <c r="AI294" s="408"/>
      <c r="AJ294" s="408"/>
      <c r="AK294" s="408"/>
      <c r="AL294" s="408"/>
      <c r="AM294" s="408"/>
      <c r="AN294" s="408"/>
      <c r="AO294" s="408"/>
      <c r="AP294" s="408"/>
      <c r="AQ294" s="408"/>
      <c r="AR294" s="408"/>
      <c r="AS294" s="408"/>
      <c r="AT294" s="408"/>
      <c r="AU294" s="408"/>
      <c r="AV294" s="408"/>
      <c r="AW294" s="408"/>
      <c r="AX294" s="408"/>
      <c r="AY294" s="408"/>
      <c r="AZ294" s="408"/>
      <c r="BA294" s="408"/>
      <c r="BB294" s="408"/>
      <c r="BC294" s="408"/>
      <c r="BD294" s="408"/>
      <c r="BE294" s="408"/>
      <c r="BF294" s="408"/>
      <c r="BG294" s="408"/>
      <c r="BH294" s="408"/>
      <c r="BI294" s="408"/>
      <c r="BJ294" s="408"/>
      <c r="BK294" s="408"/>
      <c r="BL294" s="408"/>
      <c r="BM294" s="408"/>
      <c r="BN294" s="408"/>
      <c r="BO294" s="408"/>
      <c r="BP294" s="408"/>
      <c r="BQ294" s="408"/>
      <c r="BR294" s="408"/>
      <c r="BS294" s="408"/>
      <c r="BT294" s="409"/>
      <c r="BU294" s="306"/>
      <c r="BV294" s="306"/>
      <c r="BW294" s="305"/>
      <c r="BX294" s="305"/>
    </row>
    <row r="295" spans="2:76" ht="5.25" customHeight="1" x14ac:dyDescent="0.15">
      <c r="B295" s="254"/>
      <c r="C295" s="255"/>
      <c r="D295" s="256"/>
      <c r="G295" s="308"/>
      <c r="H295" s="308"/>
      <c r="I295" s="308"/>
      <c r="J295" s="308"/>
      <c r="K295" s="308"/>
      <c r="L295" s="308"/>
      <c r="M295" s="308"/>
      <c r="N295" s="308"/>
      <c r="O295" s="308"/>
      <c r="P295" s="308"/>
      <c r="Q295" s="309"/>
      <c r="R295" s="410"/>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c r="AY295" s="411"/>
      <c r="AZ295" s="411"/>
      <c r="BA295" s="411"/>
      <c r="BB295" s="411"/>
      <c r="BC295" s="411"/>
      <c r="BD295" s="411"/>
      <c r="BE295" s="411"/>
      <c r="BF295" s="411"/>
      <c r="BG295" s="411"/>
      <c r="BH295" s="411"/>
      <c r="BI295" s="411"/>
      <c r="BJ295" s="411"/>
      <c r="BK295" s="411"/>
      <c r="BL295" s="411"/>
      <c r="BM295" s="411"/>
      <c r="BN295" s="411"/>
      <c r="BO295" s="411"/>
      <c r="BP295" s="411"/>
      <c r="BQ295" s="411"/>
      <c r="BR295" s="411"/>
      <c r="BS295" s="411"/>
      <c r="BT295" s="412"/>
      <c r="BU295" s="306"/>
      <c r="BV295" s="306"/>
      <c r="BW295" s="305"/>
      <c r="BX295" s="305"/>
    </row>
    <row r="296" spans="2:76" ht="5.25" customHeight="1" x14ac:dyDescent="0.15">
      <c r="B296" s="254"/>
      <c r="C296" s="255"/>
      <c r="D296" s="256"/>
    </row>
    <row r="297" spans="2:76" ht="5.25" customHeight="1" x14ac:dyDescent="0.15">
      <c r="B297" s="254"/>
      <c r="C297" s="255"/>
      <c r="D297" s="256"/>
      <c r="G297" s="308" t="s">
        <v>326</v>
      </c>
      <c r="H297" s="308"/>
      <c r="I297" s="308"/>
      <c r="J297" s="308"/>
      <c r="K297" s="308"/>
      <c r="L297" s="308"/>
      <c r="M297" s="308"/>
      <c r="N297" s="308"/>
      <c r="O297" s="308"/>
      <c r="P297" s="308"/>
      <c r="Q297" s="309"/>
      <c r="R297" s="404"/>
      <c r="S297" s="405"/>
      <c r="T297" s="405"/>
      <c r="U297" s="405"/>
      <c r="V297" s="405"/>
      <c r="W297" s="405"/>
      <c r="X297" s="405"/>
      <c r="Y297" s="405"/>
      <c r="Z297" s="405"/>
      <c r="AA297" s="405"/>
      <c r="AB297" s="405"/>
      <c r="AC297" s="405"/>
      <c r="AD297" s="405"/>
      <c r="AE297" s="405"/>
      <c r="AF297" s="405"/>
      <c r="AG297" s="405"/>
      <c r="AH297" s="405"/>
      <c r="AI297" s="405"/>
      <c r="AJ297" s="405"/>
      <c r="AK297" s="405"/>
      <c r="AL297" s="405"/>
      <c r="AM297" s="405"/>
      <c r="AN297" s="405"/>
      <c r="AO297" s="405"/>
      <c r="AP297" s="405"/>
      <c r="AQ297" s="405"/>
      <c r="AR297" s="405"/>
      <c r="AS297" s="405"/>
      <c r="AT297" s="405"/>
      <c r="AU297" s="405"/>
      <c r="AV297" s="405"/>
      <c r="AW297" s="405"/>
      <c r="AX297" s="405"/>
      <c r="AY297" s="405"/>
      <c r="AZ297" s="405"/>
      <c r="BA297" s="405"/>
      <c r="BB297" s="405"/>
      <c r="BC297" s="405"/>
      <c r="BD297" s="405"/>
      <c r="BE297" s="405"/>
      <c r="BF297" s="405"/>
      <c r="BG297" s="405"/>
      <c r="BH297" s="405"/>
      <c r="BI297" s="405"/>
      <c r="BJ297" s="405"/>
      <c r="BK297" s="405"/>
      <c r="BL297" s="405"/>
      <c r="BM297" s="405"/>
      <c r="BN297" s="405"/>
      <c r="BO297" s="405"/>
      <c r="BP297" s="405"/>
      <c r="BQ297" s="405"/>
      <c r="BR297" s="405"/>
      <c r="BS297" s="405"/>
      <c r="BT297" s="406"/>
      <c r="BU297" s="306" t="str">
        <f>IF(BV297="","",COUNTIFS($BV$197:BV297,"○"))&amp;BV297</f>
        <v/>
      </c>
      <c r="BV297" s="306" t="str">
        <f>IF(BW297&lt;&gt;"","○","")</f>
        <v/>
      </c>
      <c r="BW297" s="305" t="str">
        <f>DBCS(MID(R297,1,48))</f>
        <v/>
      </c>
      <c r="BX297" s="332" t="s">
        <v>168</v>
      </c>
    </row>
    <row r="298" spans="2:76" ht="5.25" customHeight="1" x14ac:dyDescent="0.15">
      <c r="B298" s="254"/>
      <c r="C298" s="255"/>
      <c r="D298" s="256"/>
      <c r="G298" s="308"/>
      <c r="H298" s="308"/>
      <c r="I298" s="308"/>
      <c r="J298" s="308"/>
      <c r="K298" s="308"/>
      <c r="L298" s="308"/>
      <c r="M298" s="308"/>
      <c r="N298" s="308"/>
      <c r="O298" s="308"/>
      <c r="P298" s="308"/>
      <c r="Q298" s="309"/>
      <c r="R298" s="407"/>
      <c r="S298" s="408"/>
      <c r="T298" s="408"/>
      <c r="U298" s="408"/>
      <c r="V298" s="408"/>
      <c r="W298" s="408"/>
      <c r="X298" s="408"/>
      <c r="Y298" s="408"/>
      <c r="Z298" s="408"/>
      <c r="AA298" s="408"/>
      <c r="AB298" s="408"/>
      <c r="AC298" s="408"/>
      <c r="AD298" s="408"/>
      <c r="AE298" s="408"/>
      <c r="AF298" s="408"/>
      <c r="AG298" s="408"/>
      <c r="AH298" s="408"/>
      <c r="AI298" s="408"/>
      <c r="AJ298" s="408"/>
      <c r="AK298" s="408"/>
      <c r="AL298" s="408"/>
      <c r="AM298" s="408"/>
      <c r="AN298" s="408"/>
      <c r="AO298" s="408"/>
      <c r="AP298" s="408"/>
      <c r="AQ298" s="408"/>
      <c r="AR298" s="408"/>
      <c r="AS298" s="408"/>
      <c r="AT298" s="408"/>
      <c r="AU298" s="408"/>
      <c r="AV298" s="408"/>
      <c r="AW298" s="408"/>
      <c r="AX298" s="408"/>
      <c r="AY298" s="408"/>
      <c r="AZ298" s="408"/>
      <c r="BA298" s="408"/>
      <c r="BB298" s="408"/>
      <c r="BC298" s="408"/>
      <c r="BD298" s="408"/>
      <c r="BE298" s="408"/>
      <c r="BF298" s="408"/>
      <c r="BG298" s="408"/>
      <c r="BH298" s="408"/>
      <c r="BI298" s="408"/>
      <c r="BJ298" s="408"/>
      <c r="BK298" s="408"/>
      <c r="BL298" s="408"/>
      <c r="BM298" s="408"/>
      <c r="BN298" s="408"/>
      <c r="BO298" s="408"/>
      <c r="BP298" s="408"/>
      <c r="BQ298" s="408"/>
      <c r="BR298" s="408"/>
      <c r="BS298" s="408"/>
      <c r="BT298" s="409"/>
      <c r="BU298" s="306"/>
      <c r="BV298" s="306"/>
      <c r="BW298" s="305"/>
      <c r="BX298" s="332"/>
    </row>
    <row r="299" spans="2:76" ht="5.25" customHeight="1" x14ac:dyDescent="0.15">
      <c r="B299" s="254"/>
      <c r="C299" s="255"/>
      <c r="D299" s="256"/>
      <c r="G299" s="308"/>
      <c r="H299" s="308"/>
      <c r="I299" s="308"/>
      <c r="J299" s="308"/>
      <c r="K299" s="308"/>
      <c r="L299" s="308"/>
      <c r="M299" s="308"/>
      <c r="N299" s="308"/>
      <c r="O299" s="308"/>
      <c r="P299" s="308"/>
      <c r="Q299" s="309"/>
      <c r="R299" s="407"/>
      <c r="S299" s="408"/>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8"/>
      <c r="BC299" s="408"/>
      <c r="BD299" s="408"/>
      <c r="BE299" s="408"/>
      <c r="BF299" s="408"/>
      <c r="BG299" s="408"/>
      <c r="BH299" s="408"/>
      <c r="BI299" s="408"/>
      <c r="BJ299" s="408"/>
      <c r="BK299" s="408"/>
      <c r="BL299" s="408"/>
      <c r="BM299" s="408"/>
      <c r="BN299" s="408"/>
      <c r="BO299" s="408"/>
      <c r="BP299" s="408"/>
      <c r="BQ299" s="408"/>
      <c r="BR299" s="408"/>
      <c r="BS299" s="408"/>
      <c r="BT299" s="409"/>
      <c r="BU299" s="306"/>
      <c r="BV299" s="306"/>
      <c r="BW299" s="305"/>
      <c r="BX299" s="332"/>
    </row>
    <row r="300" spans="2:76" ht="5.25" customHeight="1" x14ac:dyDescent="0.15">
      <c r="B300" s="254"/>
      <c r="C300" s="255"/>
      <c r="D300" s="256"/>
      <c r="G300" s="308" t="str">
        <f>"現在"&amp;LEN(R297)&amp;"字"</f>
        <v>現在0字</v>
      </c>
      <c r="H300" s="308"/>
      <c r="I300" s="308"/>
      <c r="J300" s="308"/>
      <c r="K300" s="308"/>
      <c r="L300" s="308"/>
      <c r="M300" s="308"/>
      <c r="N300" s="308"/>
      <c r="O300" s="308"/>
      <c r="P300" s="308"/>
      <c r="Q300" s="309"/>
      <c r="R300" s="407"/>
      <c r="S300" s="408"/>
      <c r="T300" s="408"/>
      <c r="U300" s="408"/>
      <c r="V300" s="408"/>
      <c r="W300" s="408"/>
      <c r="X300" s="408"/>
      <c r="Y300" s="408"/>
      <c r="Z300" s="408"/>
      <c r="AA300" s="408"/>
      <c r="AB300" s="408"/>
      <c r="AC300" s="408"/>
      <c r="AD300" s="408"/>
      <c r="AE300" s="408"/>
      <c r="AF300" s="408"/>
      <c r="AG300" s="408"/>
      <c r="AH300" s="408"/>
      <c r="AI300" s="408"/>
      <c r="AJ300" s="408"/>
      <c r="AK300" s="408"/>
      <c r="AL300" s="408"/>
      <c r="AM300" s="408"/>
      <c r="AN300" s="408"/>
      <c r="AO300" s="408"/>
      <c r="AP300" s="408"/>
      <c r="AQ300" s="408"/>
      <c r="AR300" s="408"/>
      <c r="AS300" s="408"/>
      <c r="AT300" s="408"/>
      <c r="AU300" s="408"/>
      <c r="AV300" s="408"/>
      <c r="AW300" s="408"/>
      <c r="AX300" s="408"/>
      <c r="AY300" s="408"/>
      <c r="AZ300" s="408"/>
      <c r="BA300" s="408"/>
      <c r="BB300" s="408"/>
      <c r="BC300" s="408"/>
      <c r="BD300" s="408"/>
      <c r="BE300" s="408"/>
      <c r="BF300" s="408"/>
      <c r="BG300" s="408"/>
      <c r="BH300" s="408"/>
      <c r="BI300" s="408"/>
      <c r="BJ300" s="408"/>
      <c r="BK300" s="408"/>
      <c r="BL300" s="408"/>
      <c r="BM300" s="408"/>
      <c r="BN300" s="408"/>
      <c r="BO300" s="408"/>
      <c r="BP300" s="408"/>
      <c r="BQ300" s="408"/>
      <c r="BR300" s="408"/>
      <c r="BS300" s="408"/>
      <c r="BT300" s="409"/>
      <c r="BU300" s="306" t="str">
        <f>IF(BV300="","",COUNTIFS($BV$197:BV300,"○"))&amp;BV300</f>
        <v/>
      </c>
      <c r="BV300" s="306" t="str">
        <f t="shared" ref="BV300" si="27">IF(BW300&lt;&gt;"","○","")</f>
        <v/>
      </c>
      <c r="BW300" s="305" t="str">
        <f>DBCS(IF(LEN(R297)&gt;48,MID(R297,49,48),""))</f>
        <v/>
      </c>
      <c r="BX300" s="305"/>
    </row>
    <row r="301" spans="2:76" ht="5.25" customHeight="1" x14ac:dyDescent="0.15">
      <c r="B301" s="254"/>
      <c r="C301" s="255"/>
      <c r="D301" s="256"/>
      <c r="G301" s="308"/>
      <c r="H301" s="308"/>
      <c r="I301" s="308"/>
      <c r="J301" s="308"/>
      <c r="K301" s="308"/>
      <c r="L301" s="308"/>
      <c r="M301" s="308"/>
      <c r="N301" s="308"/>
      <c r="O301" s="308"/>
      <c r="P301" s="308"/>
      <c r="Q301" s="309"/>
      <c r="R301" s="407"/>
      <c r="S301" s="408"/>
      <c r="T301" s="408"/>
      <c r="U301" s="408"/>
      <c r="V301" s="408"/>
      <c r="W301" s="408"/>
      <c r="X301" s="408"/>
      <c r="Y301" s="408"/>
      <c r="Z301" s="408"/>
      <c r="AA301" s="408"/>
      <c r="AB301" s="408"/>
      <c r="AC301" s="408"/>
      <c r="AD301" s="408"/>
      <c r="AE301" s="408"/>
      <c r="AF301" s="408"/>
      <c r="AG301" s="408"/>
      <c r="AH301" s="408"/>
      <c r="AI301" s="408"/>
      <c r="AJ301" s="408"/>
      <c r="AK301" s="408"/>
      <c r="AL301" s="408"/>
      <c r="AM301" s="408"/>
      <c r="AN301" s="408"/>
      <c r="AO301" s="408"/>
      <c r="AP301" s="408"/>
      <c r="AQ301" s="408"/>
      <c r="AR301" s="408"/>
      <c r="AS301" s="408"/>
      <c r="AT301" s="408"/>
      <c r="AU301" s="408"/>
      <c r="AV301" s="408"/>
      <c r="AW301" s="408"/>
      <c r="AX301" s="408"/>
      <c r="AY301" s="408"/>
      <c r="AZ301" s="408"/>
      <c r="BA301" s="408"/>
      <c r="BB301" s="408"/>
      <c r="BC301" s="408"/>
      <c r="BD301" s="408"/>
      <c r="BE301" s="408"/>
      <c r="BF301" s="408"/>
      <c r="BG301" s="408"/>
      <c r="BH301" s="408"/>
      <c r="BI301" s="408"/>
      <c r="BJ301" s="408"/>
      <c r="BK301" s="408"/>
      <c r="BL301" s="408"/>
      <c r="BM301" s="408"/>
      <c r="BN301" s="408"/>
      <c r="BO301" s="408"/>
      <c r="BP301" s="408"/>
      <c r="BQ301" s="408"/>
      <c r="BR301" s="408"/>
      <c r="BS301" s="408"/>
      <c r="BT301" s="409"/>
      <c r="BU301" s="306"/>
      <c r="BV301" s="306"/>
      <c r="BW301" s="305"/>
      <c r="BX301" s="305"/>
    </row>
    <row r="302" spans="2:76" ht="5.25" customHeight="1" x14ac:dyDescent="0.15">
      <c r="B302" s="254"/>
      <c r="C302" s="255"/>
      <c r="D302" s="256"/>
      <c r="G302" s="308"/>
      <c r="H302" s="308"/>
      <c r="I302" s="308"/>
      <c r="J302" s="308"/>
      <c r="K302" s="308"/>
      <c r="L302" s="308"/>
      <c r="M302" s="308"/>
      <c r="N302" s="308"/>
      <c r="O302" s="308"/>
      <c r="P302" s="308"/>
      <c r="Q302" s="309"/>
      <c r="R302" s="407"/>
      <c r="S302" s="408"/>
      <c r="T302" s="408"/>
      <c r="U302" s="408"/>
      <c r="V302" s="408"/>
      <c r="W302" s="408"/>
      <c r="X302" s="408"/>
      <c r="Y302" s="408"/>
      <c r="Z302" s="408"/>
      <c r="AA302" s="408"/>
      <c r="AB302" s="408"/>
      <c r="AC302" s="408"/>
      <c r="AD302" s="408"/>
      <c r="AE302" s="408"/>
      <c r="AF302" s="408"/>
      <c r="AG302" s="408"/>
      <c r="AH302" s="408"/>
      <c r="AI302" s="408"/>
      <c r="AJ302" s="408"/>
      <c r="AK302" s="408"/>
      <c r="AL302" s="408"/>
      <c r="AM302" s="408"/>
      <c r="AN302" s="408"/>
      <c r="AO302" s="408"/>
      <c r="AP302" s="408"/>
      <c r="AQ302" s="408"/>
      <c r="AR302" s="408"/>
      <c r="AS302" s="408"/>
      <c r="AT302" s="408"/>
      <c r="AU302" s="408"/>
      <c r="AV302" s="408"/>
      <c r="AW302" s="408"/>
      <c r="AX302" s="408"/>
      <c r="AY302" s="408"/>
      <c r="AZ302" s="408"/>
      <c r="BA302" s="408"/>
      <c r="BB302" s="408"/>
      <c r="BC302" s="408"/>
      <c r="BD302" s="408"/>
      <c r="BE302" s="408"/>
      <c r="BF302" s="408"/>
      <c r="BG302" s="408"/>
      <c r="BH302" s="408"/>
      <c r="BI302" s="408"/>
      <c r="BJ302" s="408"/>
      <c r="BK302" s="408"/>
      <c r="BL302" s="408"/>
      <c r="BM302" s="408"/>
      <c r="BN302" s="408"/>
      <c r="BO302" s="408"/>
      <c r="BP302" s="408"/>
      <c r="BQ302" s="408"/>
      <c r="BR302" s="408"/>
      <c r="BS302" s="408"/>
      <c r="BT302" s="409"/>
      <c r="BU302" s="306"/>
      <c r="BV302" s="306"/>
      <c r="BW302" s="305"/>
      <c r="BX302" s="305"/>
    </row>
    <row r="303" spans="2:76" ht="5.25" customHeight="1" x14ac:dyDescent="0.15">
      <c r="B303" s="254"/>
      <c r="C303" s="255"/>
      <c r="D303" s="256"/>
      <c r="G303" s="308"/>
      <c r="H303" s="308"/>
      <c r="I303" s="308"/>
      <c r="J303" s="308"/>
      <c r="K303" s="308"/>
      <c r="L303" s="308"/>
      <c r="M303" s="308"/>
      <c r="N303" s="308"/>
      <c r="O303" s="308"/>
      <c r="P303" s="308"/>
      <c r="Q303" s="309"/>
      <c r="R303" s="407"/>
      <c r="S303" s="408"/>
      <c r="T303" s="408"/>
      <c r="U303" s="408"/>
      <c r="V303" s="408"/>
      <c r="W303" s="408"/>
      <c r="X303" s="408"/>
      <c r="Y303" s="408"/>
      <c r="Z303" s="408"/>
      <c r="AA303" s="408"/>
      <c r="AB303" s="408"/>
      <c r="AC303" s="408"/>
      <c r="AD303" s="408"/>
      <c r="AE303" s="408"/>
      <c r="AF303" s="408"/>
      <c r="AG303" s="408"/>
      <c r="AH303" s="408"/>
      <c r="AI303" s="408"/>
      <c r="AJ303" s="408"/>
      <c r="AK303" s="408"/>
      <c r="AL303" s="408"/>
      <c r="AM303" s="408"/>
      <c r="AN303" s="408"/>
      <c r="AO303" s="408"/>
      <c r="AP303" s="408"/>
      <c r="AQ303" s="408"/>
      <c r="AR303" s="408"/>
      <c r="AS303" s="408"/>
      <c r="AT303" s="408"/>
      <c r="AU303" s="408"/>
      <c r="AV303" s="408"/>
      <c r="AW303" s="408"/>
      <c r="AX303" s="408"/>
      <c r="AY303" s="408"/>
      <c r="AZ303" s="408"/>
      <c r="BA303" s="408"/>
      <c r="BB303" s="408"/>
      <c r="BC303" s="408"/>
      <c r="BD303" s="408"/>
      <c r="BE303" s="408"/>
      <c r="BF303" s="408"/>
      <c r="BG303" s="408"/>
      <c r="BH303" s="408"/>
      <c r="BI303" s="408"/>
      <c r="BJ303" s="408"/>
      <c r="BK303" s="408"/>
      <c r="BL303" s="408"/>
      <c r="BM303" s="408"/>
      <c r="BN303" s="408"/>
      <c r="BO303" s="408"/>
      <c r="BP303" s="408"/>
      <c r="BQ303" s="408"/>
      <c r="BR303" s="408"/>
      <c r="BS303" s="408"/>
      <c r="BT303" s="409"/>
      <c r="BU303" s="306" t="str">
        <f>IF(BV303="","",COUNTIFS($BV$197:BV303,"○"))&amp;BV303</f>
        <v/>
      </c>
      <c r="BV303" s="306" t="str">
        <f t="shared" ref="BV303" si="28">IF(BW303&lt;&gt;"","○","")</f>
        <v/>
      </c>
      <c r="BW303" s="305" t="str">
        <f>DBCS(IF(LEN(R297)&gt;98,MID(R297,97,48),""))</f>
        <v/>
      </c>
      <c r="BX303" s="305"/>
    </row>
    <row r="304" spans="2:76" ht="5.25" customHeight="1" x14ac:dyDescent="0.15">
      <c r="B304" s="254"/>
      <c r="C304" s="255"/>
      <c r="D304" s="256"/>
      <c r="G304" s="308"/>
      <c r="H304" s="308"/>
      <c r="I304" s="308"/>
      <c r="J304" s="308"/>
      <c r="K304" s="308"/>
      <c r="L304" s="308"/>
      <c r="M304" s="308"/>
      <c r="N304" s="308"/>
      <c r="O304" s="308"/>
      <c r="P304" s="308"/>
      <c r="Q304" s="309"/>
      <c r="R304" s="407"/>
      <c r="S304" s="408"/>
      <c r="T304" s="408"/>
      <c r="U304" s="408"/>
      <c r="V304" s="408"/>
      <c r="W304" s="408"/>
      <c r="X304" s="408"/>
      <c r="Y304" s="408"/>
      <c r="Z304" s="408"/>
      <c r="AA304" s="408"/>
      <c r="AB304" s="408"/>
      <c r="AC304" s="408"/>
      <c r="AD304" s="408"/>
      <c r="AE304" s="408"/>
      <c r="AF304" s="408"/>
      <c r="AG304" s="408"/>
      <c r="AH304" s="408"/>
      <c r="AI304" s="408"/>
      <c r="AJ304" s="408"/>
      <c r="AK304" s="408"/>
      <c r="AL304" s="408"/>
      <c r="AM304" s="408"/>
      <c r="AN304" s="408"/>
      <c r="AO304" s="408"/>
      <c r="AP304" s="408"/>
      <c r="AQ304" s="408"/>
      <c r="AR304" s="408"/>
      <c r="AS304" s="408"/>
      <c r="AT304" s="408"/>
      <c r="AU304" s="408"/>
      <c r="AV304" s="408"/>
      <c r="AW304" s="408"/>
      <c r="AX304" s="408"/>
      <c r="AY304" s="408"/>
      <c r="AZ304" s="408"/>
      <c r="BA304" s="408"/>
      <c r="BB304" s="408"/>
      <c r="BC304" s="408"/>
      <c r="BD304" s="408"/>
      <c r="BE304" s="408"/>
      <c r="BF304" s="408"/>
      <c r="BG304" s="408"/>
      <c r="BH304" s="408"/>
      <c r="BI304" s="408"/>
      <c r="BJ304" s="408"/>
      <c r="BK304" s="408"/>
      <c r="BL304" s="408"/>
      <c r="BM304" s="408"/>
      <c r="BN304" s="408"/>
      <c r="BO304" s="408"/>
      <c r="BP304" s="408"/>
      <c r="BQ304" s="408"/>
      <c r="BR304" s="408"/>
      <c r="BS304" s="408"/>
      <c r="BT304" s="409"/>
      <c r="BU304" s="306"/>
      <c r="BV304" s="306"/>
      <c r="BW304" s="305"/>
      <c r="BX304" s="305"/>
    </row>
    <row r="305" spans="2:76" ht="5.25" customHeight="1" x14ac:dyDescent="0.15">
      <c r="B305" s="254"/>
      <c r="C305" s="255"/>
      <c r="D305" s="256"/>
      <c r="G305" s="308"/>
      <c r="H305" s="308"/>
      <c r="I305" s="308"/>
      <c r="J305" s="308"/>
      <c r="K305" s="308"/>
      <c r="L305" s="308"/>
      <c r="M305" s="308"/>
      <c r="N305" s="308"/>
      <c r="O305" s="308"/>
      <c r="P305" s="308"/>
      <c r="Q305" s="309"/>
      <c r="R305" s="410"/>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1"/>
      <c r="BR305" s="411"/>
      <c r="BS305" s="411"/>
      <c r="BT305" s="412"/>
      <c r="BU305" s="306"/>
      <c r="BV305" s="306"/>
      <c r="BW305" s="305"/>
      <c r="BX305" s="305"/>
    </row>
    <row r="306" spans="2:76" ht="5.25" customHeight="1" x14ac:dyDescent="0.15">
      <c r="B306" s="254"/>
      <c r="C306" s="255"/>
      <c r="D306" s="256"/>
    </row>
    <row r="307" spans="2:76" ht="5.25" customHeight="1" x14ac:dyDescent="0.15">
      <c r="B307" s="254"/>
      <c r="C307" s="255"/>
      <c r="D307" s="256"/>
      <c r="G307" s="308" t="s">
        <v>327</v>
      </c>
      <c r="H307" s="308"/>
      <c r="I307" s="308"/>
      <c r="J307" s="308"/>
      <c r="K307" s="308"/>
      <c r="L307" s="308"/>
      <c r="M307" s="308"/>
      <c r="N307" s="308"/>
      <c r="O307" s="308"/>
      <c r="P307" s="308"/>
      <c r="Q307" s="309"/>
      <c r="R307" s="404"/>
      <c r="S307" s="405"/>
      <c r="T307" s="405"/>
      <c r="U307" s="405"/>
      <c r="V307" s="405"/>
      <c r="W307" s="405"/>
      <c r="X307" s="405"/>
      <c r="Y307" s="405"/>
      <c r="Z307" s="405"/>
      <c r="AA307" s="405"/>
      <c r="AB307" s="405"/>
      <c r="AC307" s="405"/>
      <c r="AD307" s="405"/>
      <c r="AE307" s="405"/>
      <c r="AF307" s="405"/>
      <c r="AG307" s="405"/>
      <c r="AH307" s="405"/>
      <c r="AI307" s="405"/>
      <c r="AJ307" s="405"/>
      <c r="AK307" s="405"/>
      <c r="AL307" s="405"/>
      <c r="AM307" s="405"/>
      <c r="AN307" s="405"/>
      <c r="AO307" s="405"/>
      <c r="AP307" s="405"/>
      <c r="AQ307" s="405"/>
      <c r="AR307" s="405"/>
      <c r="AS307" s="405"/>
      <c r="AT307" s="405"/>
      <c r="AU307" s="405"/>
      <c r="AV307" s="405"/>
      <c r="AW307" s="405"/>
      <c r="AX307" s="405"/>
      <c r="AY307" s="405"/>
      <c r="AZ307" s="405"/>
      <c r="BA307" s="405"/>
      <c r="BB307" s="405"/>
      <c r="BC307" s="405"/>
      <c r="BD307" s="405"/>
      <c r="BE307" s="405"/>
      <c r="BF307" s="405"/>
      <c r="BG307" s="405"/>
      <c r="BH307" s="405"/>
      <c r="BI307" s="405"/>
      <c r="BJ307" s="405"/>
      <c r="BK307" s="405"/>
      <c r="BL307" s="405"/>
      <c r="BM307" s="405"/>
      <c r="BN307" s="405"/>
      <c r="BO307" s="405"/>
      <c r="BP307" s="405"/>
      <c r="BQ307" s="405"/>
      <c r="BR307" s="405"/>
      <c r="BS307" s="405"/>
      <c r="BT307" s="406"/>
      <c r="BU307" s="306" t="str">
        <f>IF(BV307="","",COUNTIFS($BV$197:BV307,"○"))&amp;BV307</f>
        <v/>
      </c>
      <c r="BV307" s="306" t="str">
        <f>IF(BW307&lt;&gt;"","○","")</f>
        <v/>
      </c>
      <c r="BW307" s="305" t="str">
        <f>DBCS(MID(R307,1,48))</f>
        <v/>
      </c>
      <c r="BX307" s="332" t="s">
        <v>169</v>
      </c>
    </row>
    <row r="308" spans="2:76" ht="5.25" customHeight="1" x14ac:dyDescent="0.15">
      <c r="B308" s="254"/>
      <c r="C308" s="255"/>
      <c r="D308" s="256"/>
      <c r="G308" s="308"/>
      <c r="H308" s="308"/>
      <c r="I308" s="308"/>
      <c r="J308" s="308"/>
      <c r="K308" s="308"/>
      <c r="L308" s="308"/>
      <c r="M308" s="308"/>
      <c r="N308" s="308"/>
      <c r="O308" s="308"/>
      <c r="P308" s="308"/>
      <c r="Q308" s="309"/>
      <c r="R308" s="407"/>
      <c r="S308" s="408"/>
      <c r="T308" s="408"/>
      <c r="U308" s="408"/>
      <c r="V308" s="408"/>
      <c r="W308" s="408"/>
      <c r="X308" s="408"/>
      <c r="Y308" s="408"/>
      <c r="Z308" s="408"/>
      <c r="AA308" s="408"/>
      <c r="AB308" s="408"/>
      <c r="AC308" s="408"/>
      <c r="AD308" s="408"/>
      <c r="AE308" s="408"/>
      <c r="AF308" s="408"/>
      <c r="AG308" s="408"/>
      <c r="AH308" s="408"/>
      <c r="AI308" s="408"/>
      <c r="AJ308" s="408"/>
      <c r="AK308" s="408"/>
      <c r="AL308" s="408"/>
      <c r="AM308" s="408"/>
      <c r="AN308" s="408"/>
      <c r="AO308" s="408"/>
      <c r="AP308" s="408"/>
      <c r="AQ308" s="408"/>
      <c r="AR308" s="408"/>
      <c r="AS308" s="408"/>
      <c r="AT308" s="408"/>
      <c r="AU308" s="408"/>
      <c r="AV308" s="408"/>
      <c r="AW308" s="408"/>
      <c r="AX308" s="408"/>
      <c r="AY308" s="408"/>
      <c r="AZ308" s="408"/>
      <c r="BA308" s="408"/>
      <c r="BB308" s="408"/>
      <c r="BC308" s="408"/>
      <c r="BD308" s="408"/>
      <c r="BE308" s="408"/>
      <c r="BF308" s="408"/>
      <c r="BG308" s="408"/>
      <c r="BH308" s="408"/>
      <c r="BI308" s="408"/>
      <c r="BJ308" s="408"/>
      <c r="BK308" s="408"/>
      <c r="BL308" s="408"/>
      <c r="BM308" s="408"/>
      <c r="BN308" s="408"/>
      <c r="BO308" s="408"/>
      <c r="BP308" s="408"/>
      <c r="BQ308" s="408"/>
      <c r="BR308" s="408"/>
      <c r="BS308" s="408"/>
      <c r="BT308" s="409"/>
      <c r="BU308" s="306"/>
      <c r="BV308" s="306"/>
      <c r="BW308" s="305"/>
      <c r="BX308" s="332"/>
    </row>
    <row r="309" spans="2:76" ht="5.25" customHeight="1" x14ac:dyDescent="0.15">
      <c r="B309" s="254"/>
      <c r="C309" s="255"/>
      <c r="D309" s="256"/>
      <c r="G309" s="308"/>
      <c r="H309" s="308"/>
      <c r="I309" s="308"/>
      <c r="J309" s="308"/>
      <c r="K309" s="308"/>
      <c r="L309" s="308"/>
      <c r="M309" s="308"/>
      <c r="N309" s="308"/>
      <c r="O309" s="308"/>
      <c r="P309" s="308"/>
      <c r="Q309" s="309"/>
      <c r="R309" s="407"/>
      <c r="S309" s="408"/>
      <c r="T309" s="408"/>
      <c r="U309" s="408"/>
      <c r="V309" s="408"/>
      <c r="W309" s="408"/>
      <c r="X309" s="408"/>
      <c r="Y309" s="408"/>
      <c r="Z309" s="408"/>
      <c r="AA309" s="408"/>
      <c r="AB309" s="408"/>
      <c r="AC309" s="408"/>
      <c r="AD309" s="408"/>
      <c r="AE309" s="408"/>
      <c r="AF309" s="408"/>
      <c r="AG309" s="408"/>
      <c r="AH309" s="408"/>
      <c r="AI309" s="408"/>
      <c r="AJ309" s="408"/>
      <c r="AK309" s="408"/>
      <c r="AL309" s="408"/>
      <c r="AM309" s="408"/>
      <c r="AN309" s="408"/>
      <c r="AO309" s="408"/>
      <c r="AP309" s="408"/>
      <c r="AQ309" s="408"/>
      <c r="AR309" s="408"/>
      <c r="AS309" s="408"/>
      <c r="AT309" s="408"/>
      <c r="AU309" s="408"/>
      <c r="AV309" s="408"/>
      <c r="AW309" s="408"/>
      <c r="AX309" s="408"/>
      <c r="AY309" s="408"/>
      <c r="AZ309" s="408"/>
      <c r="BA309" s="408"/>
      <c r="BB309" s="408"/>
      <c r="BC309" s="408"/>
      <c r="BD309" s="408"/>
      <c r="BE309" s="408"/>
      <c r="BF309" s="408"/>
      <c r="BG309" s="408"/>
      <c r="BH309" s="408"/>
      <c r="BI309" s="408"/>
      <c r="BJ309" s="408"/>
      <c r="BK309" s="408"/>
      <c r="BL309" s="408"/>
      <c r="BM309" s="408"/>
      <c r="BN309" s="408"/>
      <c r="BO309" s="408"/>
      <c r="BP309" s="408"/>
      <c r="BQ309" s="408"/>
      <c r="BR309" s="408"/>
      <c r="BS309" s="408"/>
      <c r="BT309" s="409"/>
      <c r="BU309" s="306"/>
      <c r="BV309" s="306"/>
      <c r="BW309" s="305"/>
      <c r="BX309" s="332"/>
    </row>
    <row r="310" spans="2:76" ht="5.25" customHeight="1" x14ac:dyDescent="0.15">
      <c r="B310" s="254"/>
      <c r="C310" s="255"/>
      <c r="D310" s="256"/>
      <c r="G310" s="308" t="str">
        <f>"現在"&amp;LEN(R307)&amp;"字"</f>
        <v>現在0字</v>
      </c>
      <c r="H310" s="308"/>
      <c r="I310" s="308"/>
      <c r="J310" s="308"/>
      <c r="K310" s="308"/>
      <c r="L310" s="308"/>
      <c r="M310" s="308"/>
      <c r="N310" s="308"/>
      <c r="O310" s="308"/>
      <c r="P310" s="308"/>
      <c r="Q310" s="309"/>
      <c r="R310" s="407"/>
      <c r="S310" s="408"/>
      <c r="T310" s="408"/>
      <c r="U310" s="408"/>
      <c r="V310" s="408"/>
      <c r="W310" s="408"/>
      <c r="X310" s="408"/>
      <c r="Y310" s="408"/>
      <c r="Z310" s="408"/>
      <c r="AA310" s="408"/>
      <c r="AB310" s="408"/>
      <c r="AC310" s="408"/>
      <c r="AD310" s="408"/>
      <c r="AE310" s="408"/>
      <c r="AF310" s="408"/>
      <c r="AG310" s="408"/>
      <c r="AH310" s="408"/>
      <c r="AI310" s="408"/>
      <c r="AJ310" s="408"/>
      <c r="AK310" s="408"/>
      <c r="AL310" s="408"/>
      <c r="AM310" s="408"/>
      <c r="AN310" s="408"/>
      <c r="AO310" s="408"/>
      <c r="AP310" s="408"/>
      <c r="AQ310" s="408"/>
      <c r="AR310" s="408"/>
      <c r="AS310" s="408"/>
      <c r="AT310" s="408"/>
      <c r="AU310" s="408"/>
      <c r="AV310" s="408"/>
      <c r="AW310" s="408"/>
      <c r="AX310" s="408"/>
      <c r="AY310" s="408"/>
      <c r="AZ310" s="408"/>
      <c r="BA310" s="408"/>
      <c r="BB310" s="408"/>
      <c r="BC310" s="408"/>
      <c r="BD310" s="408"/>
      <c r="BE310" s="408"/>
      <c r="BF310" s="408"/>
      <c r="BG310" s="408"/>
      <c r="BH310" s="408"/>
      <c r="BI310" s="408"/>
      <c r="BJ310" s="408"/>
      <c r="BK310" s="408"/>
      <c r="BL310" s="408"/>
      <c r="BM310" s="408"/>
      <c r="BN310" s="408"/>
      <c r="BO310" s="408"/>
      <c r="BP310" s="408"/>
      <c r="BQ310" s="408"/>
      <c r="BR310" s="408"/>
      <c r="BS310" s="408"/>
      <c r="BT310" s="409"/>
      <c r="BU310" s="306" t="str">
        <f>IF(BV310="","",COUNTIFS($BV$197:BV310,"○"))&amp;BV310</f>
        <v/>
      </c>
      <c r="BV310" s="306" t="str">
        <f t="shared" ref="BV310" si="29">IF(BW310&lt;&gt;"","○","")</f>
        <v/>
      </c>
      <c r="BW310" s="305" t="str">
        <f>DBCS(IF(LEN(R307)&gt;48,MID(R307,49,48),""))</f>
        <v/>
      </c>
      <c r="BX310" s="305"/>
    </row>
    <row r="311" spans="2:76" ht="5.25" customHeight="1" x14ac:dyDescent="0.15">
      <c r="B311" s="254"/>
      <c r="C311" s="255"/>
      <c r="D311" s="256"/>
      <c r="G311" s="308"/>
      <c r="H311" s="308"/>
      <c r="I311" s="308"/>
      <c r="J311" s="308"/>
      <c r="K311" s="308"/>
      <c r="L311" s="308"/>
      <c r="M311" s="308"/>
      <c r="N311" s="308"/>
      <c r="O311" s="308"/>
      <c r="P311" s="308"/>
      <c r="Q311" s="309"/>
      <c r="R311" s="407"/>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8"/>
      <c r="AY311" s="408"/>
      <c r="AZ311" s="408"/>
      <c r="BA311" s="408"/>
      <c r="BB311" s="408"/>
      <c r="BC311" s="408"/>
      <c r="BD311" s="408"/>
      <c r="BE311" s="408"/>
      <c r="BF311" s="408"/>
      <c r="BG311" s="408"/>
      <c r="BH311" s="408"/>
      <c r="BI311" s="408"/>
      <c r="BJ311" s="408"/>
      <c r="BK311" s="408"/>
      <c r="BL311" s="408"/>
      <c r="BM311" s="408"/>
      <c r="BN311" s="408"/>
      <c r="BO311" s="408"/>
      <c r="BP311" s="408"/>
      <c r="BQ311" s="408"/>
      <c r="BR311" s="408"/>
      <c r="BS311" s="408"/>
      <c r="BT311" s="409"/>
      <c r="BU311" s="306"/>
      <c r="BV311" s="306"/>
      <c r="BW311" s="305"/>
      <c r="BX311" s="305"/>
    </row>
    <row r="312" spans="2:76" ht="5.25" customHeight="1" x14ac:dyDescent="0.15">
      <c r="B312" s="254"/>
      <c r="C312" s="255"/>
      <c r="D312" s="256"/>
      <c r="G312" s="308"/>
      <c r="H312" s="308"/>
      <c r="I312" s="308"/>
      <c r="J312" s="308"/>
      <c r="K312" s="308"/>
      <c r="L312" s="308"/>
      <c r="M312" s="308"/>
      <c r="N312" s="308"/>
      <c r="O312" s="308"/>
      <c r="P312" s="308"/>
      <c r="Q312" s="309"/>
      <c r="R312" s="407"/>
      <c r="S312" s="408"/>
      <c r="T312" s="408"/>
      <c r="U312" s="408"/>
      <c r="V312" s="408"/>
      <c r="W312" s="408"/>
      <c r="X312" s="408"/>
      <c r="Y312" s="408"/>
      <c r="Z312" s="408"/>
      <c r="AA312" s="408"/>
      <c r="AB312" s="408"/>
      <c r="AC312" s="408"/>
      <c r="AD312" s="408"/>
      <c r="AE312" s="408"/>
      <c r="AF312" s="408"/>
      <c r="AG312" s="408"/>
      <c r="AH312" s="408"/>
      <c r="AI312" s="408"/>
      <c r="AJ312" s="408"/>
      <c r="AK312" s="408"/>
      <c r="AL312" s="408"/>
      <c r="AM312" s="408"/>
      <c r="AN312" s="408"/>
      <c r="AO312" s="408"/>
      <c r="AP312" s="408"/>
      <c r="AQ312" s="408"/>
      <c r="AR312" s="408"/>
      <c r="AS312" s="408"/>
      <c r="AT312" s="408"/>
      <c r="AU312" s="408"/>
      <c r="AV312" s="408"/>
      <c r="AW312" s="408"/>
      <c r="AX312" s="408"/>
      <c r="AY312" s="408"/>
      <c r="AZ312" s="408"/>
      <c r="BA312" s="408"/>
      <c r="BB312" s="408"/>
      <c r="BC312" s="408"/>
      <c r="BD312" s="408"/>
      <c r="BE312" s="408"/>
      <c r="BF312" s="408"/>
      <c r="BG312" s="408"/>
      <c r="BH312" s="408"/>
      <c r="BI312" s="408"/>
      <c r="BJ312" s="408"/>
      <c r="BK312" s="408"/>
      <c r="BL312" s="408"/>
      <c r="BM312" s="408"/>
      <c r="BN312" s="408"/>
      <c r="BO312" s="408"/>
      <c r="BP312" s="408"/>
      <c r="BQ312" s="408"/>
      <c r="BR312" s="408"/>
      <c r="BS312" s="408"/>
      <c r="BT312" s="409"/>
      <c r="BU312" s="306"/>
      <c r="BV312" s="306"/>
      <c r="BW312" s="305"/>
      <c r="BX312" s="305"/>
    </row>
    <row r="313" spans="2:76" ht="5.25" customHeight="1" x14ac:dyDescent="0.15">
      <c r="B313" s="254"/>
      <c r="C313" s="255"/>
      <c r="D313" s="256"/>
      <c r="G313" s="308"/>
      <c r="H313" s="308"/>
      <c r="I313" s="308"/>
      <c r="J313" s="308"/>
      <c r="K313" s="308"/>
      <c r="L313" s="308"/>
      <c r="M313" s="308"/>
      <c r="N313" s="308"/>
      <c r="O313" s="308"/>
      <c r="P313" s="308"/>
      <c r="Q313" s="309"/>
      <c r="R313" s="407"/>
      <c r="S313" s="408"/>
      <c r="T313" s="408"/>
      <c r="U313" s="408"/>
      <c r="V313" s="408"/>
      <c r="W313" s="408"/>
      <c r="X313" s="408"/>
      <c r="Y313" s="408"/>
      <c r="Z313" s="408"/>
      <c r="AA313" s="408"/>
      <c r="AB313" s="408"/>
      <c r="AC313" s="408"/>
      <c r="AD313" s="408"/>
      <c r="AE313" s="408"/>
      <c r="AF313" s="408"/>
      <c r="AG313" s="408"/>
      <c r="AH313" s="408"/>
      <c r="AI313" s="408"/>
      <c r="AJ313" s="408"/>
      <c r="AK313" s="408"/>
      <c r="AL313" s="408"/>
      <c r="AM313" s="408"/>
      <c r="AN313" s="408"/>
      <c r="AO313" s="408"/>
      <c r="AP313" s="408"/>
      <c r="AQ313" s="408"/>
      <c r="AR313" s="408"/>
      <c r="AS313" s="408"/>
      <c r="AT313" s="408"/>
      <c r="AU313" s="408"/>
      <c r="AV313" s="408"/>
      <c r="AW313" s="408"/>
      <c r="AX313" s="408"/>
      <c r="AY313" s="408"/>
      <c r="AZ313" s="408"/>
      <c r="BA313" s="408"/>
      <c r="BB313" s="408"/>
      <c r="BC313" s="408"/>
      <c r="BD313" s="408"/>
      <c r="BE313" s="408"/>
      <c r="BF313" s="408"/>
      <c r="BG313" s="408"/>
      <c r="BH313" s="408"/>
      <c r="BI313" s="408"/>
      <c r="BJ313" s="408"/>
      <c r="BK313" s="408"/>
      <c r="BL313" s="408"/>
      <c r="BM313" s="408"/>
      <c r="BN313" s="408"/>
      <c r="BO313" s="408"/>
      <c r="BP313" s="408"/>
      <c r="BQ313" s="408"/>
      <c r="BR313" s="408"/>
      <c r="BS313" s="408"/>
      <c r="BT313" s="409"/>
      <c r="BU313" s="306" t="str">
        <f>IF(BV313="","",COUNTIFS($BV$197:BV313,"○"))&amp;BV313</f>
        <v/>
      </c>
      <c r="BV313" s="306" t="str">
        <f t="shared" ref="BV313" si="30">IF(BW313&lt;&gt;"","○","")</f>
        <v/>
      </c>
      <c r="BW313" s="305" t="str">
        <f>DBCS(IF(LEN(R307)&gt;98,MID(R307,97,48),""))</f>
        <v/>
      </c>
      <c r="BX313" s="305"/>
    </row>
    <row r="314" spans="2:76" ht="5.25" customHeight="1" x14ac:dyDescent="0.15">
      <c r="B314" s="254"/>
      <c r="C314" s="255"/>
      <c r="D314" s="256"/>
      <c r="G314" s="308"/>
      <c r="H314" s="308"/>
      <c r="I314" s="308"/>
      <c r="J314" s="308"/>
      <c r="K314" s="308"/>
      <c r="L314" s="308"/>
      <c r="M314" s="308"/>
      <c r="N314" s="308"/>
      <c r="O314" s="308"/>
      <c r="P314" s="308"/>
      <c r="Q314" s="309"/>
      <c r="R314" s="407"/>
      <c r="S314" s="408"/>
      <c r="T314" s="408"/>
      <c r="U314" s="408"/>
      <c r="V314" s="408"/>
      <c r="W314" s="408"/>
      <c r="X314" s="408"/>
      <c r="Y314" s="408"/>
      <c r="Z314" s="408"/>
      <c r="AA314" s="408"/>
      <c r="AB314" s="408"/>
      <c r="AC314" s="408"/>
      <c r="AD314" s="408"/>
      <c r="AE314" s="408"/>
      <c r="AF314" s="408"/>
      <c r="AG314" s="408"/>
      <c r="AH314" s="408"/>
      <c r="AI314" s="408"/>
      <c r="AJ314" s="408"/>
      <c r="AK314" s="408"/>
      <c r="AL314" s="408"/>
      <c r="AM314" s="408"/>
      <c r="AN314" s="408"/>
      <c r="AO314" s="408"/>
      <c r="AP314" s="408"/>
      <c r="AQ314" s="408"/>
      <c r="AR314" s="408"/>
      <c r="AS314" s="408"/>
      <c r="AT314" s="408"/>
      <c r="AU314" s="408"/>
      <c r="AV314" s="408"/>
      <c r="AW314" s="408"/>
      <c r="AX314" s="408"/>
      <c r="AY314" s="408"/>
      <c r="AZ314" s="408"/>
      <c r="BA314" s="408"/>
      <c r="BB314" s="408"/>
      <c r="BC314" s="408"/>
      <c r="BD314" s="408"/>
      <c r="BE314" s="408"/>
      <c r="BF314" s="408"/>
      <c r="BG314" s="408"/>
      <c r="BH314" s="408"/>
      <c r="BI314" s="408"/>
      <c r="BJ314" s="408"/>
      <c r="BK314" s="408"/>
      <c r="BL314" s="408"/>
      <c r="BM314" s="408"/>
      <c r="BN314" s="408"/>
      <c r="BO314" s="408"/>
      <c r="BP314" s="408"/>
      <c r="BQ314" s="408"/>
      <c r="BR314" s="408"/>
      <c r="BS314" s="408"/>
      <c r="BT314" s="409"/>
      <c r="BU314" s="306"/>
      <c r="BV314" s="306"/>
      <c r="BW314" s="305"/>
      <c r="BX314" s="305"/>
    </row>
    <row r="315" spans="2:76" ht="5.25" customHeight="1" x14ac:dyDescent="0.15">
      <c r="B315" s="254"/>
      <c r="C315" s="255"/>
      <c r="D315" s="256"/>
      <c r="G315" s="308"/>
      <c r="H315" s="308"/>
      <c r="I315" s="308"/>
      <c r="J315" s="308"/>
      <c r="K315" s="308"/>
      <c r="L315" s="308"/>
      <c r="M315" s="308"/>
      <c r="N315" s="308"/>
      <c r="O315" s="308"/>
      <c r="P315" s="308"/>
      <c r="Q315" s="309"/>
      <c r="R315" s="410"/>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1"/>
      <c r="BR315" s="411"/>
      <c r="BS315" s="411"/>
      <c r="BT315" s="412"/>
      <c r="BU315" s="306"/>
      <c r="BV315" s="306"/>
      <c r="BW315" s="305"/>
      <c r="BX315" s="305"/>
    </row>
    <row r="316" spans="2:76" ht="5.25" customHeight="1" x14ac:dyDescent="0.15">
      <c r="B316" s="254"/>
      <c r="C316" s="255"/>
      <c r="D316" s="256"/>
    </row>
    <row r="317" spans="2:76" ht="5.25" customHeight="1" x14ac:dyDescent="0.15">
      <c r="B317" s="254"/>
      <c r="C317" s="255"/>
      <c r="D317" s="256"/>
      <c r="G317" s="308" t="s">
        <v>328</v>
      </c>
      <c r="H317" s="308"/>
      <c r="I317" s="308"/>
      <c r="J317" s="308"/>
      <c r="K317" s="308"/>
      <c r="L317" s="308"/>
      <c r="M317" s="308"/>
      <c r="N317" s="308"/>
      <c r="O317" s="308"/>
      <c r="P317" s="308"/>
      <c r="Q317" s="309"/>
      <c r="R317" s="404"/>
      <c r="S317" s="405"/>
      <c r="T317" s="405"/>
      <c r="U317" s="405"/>
      <c r="V317" s="405"/>
      <c r="W317" s="405"/>
      <c r="X317" s="405"/>
      <c r="Y317" s="405"/>
      <c r="Z317" s="405"/>
      <c r="AA317" s="405"/>
      <c r="AB317" s="405"/>
      <c r="AC317" s="405"/>
      <c r="AD317" s="405"/>
      <c r="AE317" s="405"/>
      <c r="AF317" s="405"/>
      <c r="AG317" s="405"/>
      <c r="AH317" s="405"/>
      <c r="AI317" s="405"/>
      <c r="AJ317" s="405"/>
      <c r="AK317" s="405"/>
      <c r="AL317" s="405"/>
      <c r="AM317" s="405"/>
      <c r="AN317" s="405"/>
      <c r="AO317" s="405"/>
      <c r="AP317" s="405"/>
      <c r="AQ317" s="405"/>
      <c r="AR317" s="405"/>
      <c r="AS317" s="405"/>
      <c r="AT317" s="405"/>
      <c r="AU317" s="405"/>
      <c r="AV317" s="405"/>
      <c r="AW317" s="405"/>
      <c r="AX317" s="405"/>
      <c r="AY317" s="405"/>
      <c r="AZ317" s="405"/>
      <c r="BA317" s="405"/>
      <c r="BB317" s="405"/>
      <c r="BC317" s="405"/>
      <c r="BD317" s="405"/>
      <c r="BE317" s="405"/>
      <c r="BF317" s="405"/>
      <c r="BG317" s="405"/>
      <c r="BH317" s="405"/>
      <c r="BI317" s="405"/>
      <c r="BJ317" s="405"/>
      <c r="BK317" s="405"/>
      <c r="BL317" s="405"/>
      <c r="BM317" s="405"/>
      <c r="BN317" s="405"/>
      <c r="BO317" s="405"/>
      <c r="BP317" s="405"/>
      <c r="BQ317" s="405"/>
      <c r="BR317" s="405"/>
      <c r="BS317" s="405"/>
      <c r="BT317" s="406"/>
      <c r="BU317" s="306" t="str">
        <f>IF(BV317="","",COUNTIFS($BV$197:BV317,"○"))&amp;BV317</f>
        <v/>
      </c>
      <c r="BV317" s="306" t="str">
        <f>IF(BW317&lt;&gt;"","○","")</f>
        <v/>
      </c>
      <c r="BW317" s="305" t="str">
        <f>DBCS(MID(R317,1,48))</f>
        <v/>
      </c>
      <c r="BX317" s="332" t="s">
        <v>170</v>
      </c>
    </row>
    <row r="318" spans="2:76" ht="5.25" customHeight="1" x14ac:dyDescent="0.15">
      <c r="B318" s="254"/>
      <c r="C318" s="255"/>
      <c r="D318" s="256"/>
      <c r="G318" s="308"/>
      <c r="H318" s="308"/>
      <c r="I318" s="308"/>
      <c r="J318" s="308"/>
      <c r="K318" s="308"/>
      <c r="L318" s="308"/>
      <c r="M318" s="308"/>
      <c r="N318" s="308"/>
      <c r="O318" s="308"/>
      <c r="P318" s="308"/>
      <c r="Q318" s="309"/>
      <c r="R318" s="407"/>
      <c r="S318" s="408"/>
      <c r="T318" s="408"/>
      <c r="U318" s="408"/>
      <c r="V318" s="408"/>
      <c r="W318" s="408"/>
      <c r="X318" s="408"/>
      <c r="Y318" s="408"/>
      <c r="Z318" s="408"/>
      <c r="AA318" s="408"/>
      <c r="AB318" s="408"/>
      <c r="AC318" s="408"/>
      <c r="AD318" s="408"/>
      <c r="AE318" s="408"/>
      <c r="AF318" s="408"/>
      <c r="AG318" s="408"/>
      <c r="AH318" s="408"/>
      <c r="AI318" s="408"/>
      <c r="AJ318" s="408"/>
      <c r="AK318" s="408"/>
      <c r="AL318" s="408"/>
      <c r="AM318" s="408"/>
      <c r="AN318" s="408"/>
      <c r="AO318" s="408"/>
      <c r="AP318" s="408"/>
      <c r="AQ318" s="408"/>
      <c r="AR318" s="408"/>
      <c r="AS318" s="408"/>
      <c r="AT318" s="408"/>
      <c r="AU318" s="408"/>
      <c r="AV318" s="408"/>
      <c r="AW318" s="408"/>
      <c r="AX318" s="408"/>
      <c r="AY318" s="408"/>
      <c r="AZ318" s="408"/>
      <c r="BA318" s="408"/>
      <c r="BB318" s="408"/>
      <c r="BC318" s="408"/>
      <c r="BD318" s="408"/>
      <c r="BE318" s="408"/>
      <c r="BF318" s="408"/>
      <c r="BG318" s="408"/>
      <c r="BH318" s="408"/>
      <c r="BI318" s="408"/>
      <c r="BJ318" s="408"/>
      <c r="BK318" s="408"/>
      <c r="BL318" s="408"/>
      <c r="BM318" s="408"/>
      <c r="BN318" s="408"/>
      <c r="BO318" s="408"/>
      <c r="BP318" s="408"/>
      <c r="BQ318" s="408"/>
      <c r="BR318" s="408"/>
      <c r="BS318" s="408"/>
      <c r="BT318" s="409"/>
      <c r="BU318" s="306"/>
      <c r="BV318" s="306"/>
      <c r="BW318" s="305"/>
      <c r="BX318" s="332"/>
    </row>
    <row r="319" spans="2:76" ht="5.25" customHeight="1" x14ac:dyDescent="0.15">
      <c r="B319" s="254"/>
      <c r="C319" s="255"/>
      <c r="D319" s="256"/>
      <c r="G319" s="308"/>
      <c r="H319" s="308"/>
      <c r="I319" s="308"/>
      <c r="J319" s="308"/>
      <c r="K319" s="308"/>
      <c r="L319" s="308"/>
      <c r="M319" s="308"/>
      <c r="N319" s="308"/>
      <c r="O319" s="308"/>
      <c r="P319" s="308"/>
      <c r="Q319" s="309"/>
      <c r="R319" s="407"/>
      <c r="S319" s="408"/>
      <c r="T319" s="408"/>
      <c r="U319" s="408"/>
      <c r="V319" s="408"/>
      <c r="W319" s="408"/>
      <c r="X319" s="408"/>
      <c r="Y319" s="408"/>
      <c r="Z319" s="408"/>
      <c r="AA319" s="408"/>
      <c r="AB319" s="408"/>
      <c r="AC319" s="408"/>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08"/>
      <c r="AY319" s="408"/>
      <c r="AZ319" s="408"/>
      <c r="BA319" s="408"/>
      <c r="BB319" s="408"/>
      <c r="BC319" s="408"/>
      <c r="BD319" s="408"/>
      <c r="BE319" s="408"/>
      <c r="BF319" s="408"/>
      <c r="BG319" s="408"/>
      <c r="BH319" s="408"/>
      <c r="BI319" s="408"/>
      <c r="BJ319" s="408"/>
      <c r="BK319" s="408"/>
      <c r="BL319" s="408"/>
      <c r="BM319" s="408"/>
      <c r="BN319" s="408"/>
      <c r="BO319" s="408"/>
      <c r="BP319" s="408"/>
      <c r="BQ319" s="408"/>
      <c r="BR319" s="408"/>
      <c r="BS319" s="408"/>
      <c r="BT319" s="409"/>
      <c r="BU319" s="306"/>
      <c r="BV319" s="306"/>
      <c r="BW319" s="305"/>
      <c r="BX319" s="332"/>
    </row>
    <row r="320" spans="2:76" ht="5.25" customHeight="1" x14ac:dyDescent="0.15">
      <c r="B320" s="254"/>
      <c r="C320" s="255"/>
      <c r="D320" s="256"/>
      <c r="G320" s="308" t="str">
        <f>"現在"&amp;LEN(R317)&amp;"字"</f>
        <v>現在0字</v>
      </c>
      <c r="H320" s="308"/>
      <c r="I320" s="308"/>
      <c r="J320" s="308"/>
      <c r="K320" s="308"/>
      <c r="L320" s="308"/>
      <c r="M320" s="308"/>
      <c r="N320" s="308"/>
      <c r="O320" s="308"/>
      <c r="P320" s="308"/>
      <c r="Q320" s="309"/>
      <c r="R320" s="407"/>
      <c r="S320" s="408"/>
      <c r="T320" s="408"/>
      <c r="U320" s="408"/>
      <c r="V320" s="408"/>
      <c r="W320" s="408"/>
      <c r="X320" s="408"/>
      <c r="Y320" s="408"/>
      <c r="Z320" s="408"/>
      <c r="AA320" s="408"/>
      <c r="AB320" s="408"/>
      <c r="AC320" s="408"/>
      <c r="AD320" s="408"/>
      <c r="AE320" s="408"/>
      <c r="AF320" s="408"/>
      <c r="AG320" s="408"/>
      <c r="AH320" s="408"/>
      <c r="AI320" s="408"/>
      <c r="AJ320" s="408"/>
      <c r="AK320" s="408"/>
      <c r="AL320" s="408"/>
      <c r="AM320" s="408"/>
      <c r="AN320" s="408"/>
      <c r="AO320" s="408"/>
      <c r="AP320" s="408"/>
      <c r="AQ320" s="408"/>
      <c r="AR320" s="408"/>
      <c r="AS320" s="408"/>
      <c r="AT320" s="408"/>
      <c r="AU320" s="408"/>
      <c r="AV320" s="408"/>
      <c r="AW320" s="408"/>
      <c r="AX320" s="408"/>
      <c r="AY320" s="408"/>
      <c r="AZ320" s="408"/>
      <c r="BA320" s="408"/>
      <c r="BB320" s="408"/>
      <c r="BC320" s="408"/>
      <c r="BD320" s="408"/>
      <c r="BE320" s="408"/>
      <c r="BF320" s="408"/>
      <c r="BG320" s="408"/>
      <c r="BH320" s="408"/>
      <c r="BI320" s="408"/>
      <c r="BJ320" s="408"/>
      <c r="BK320" s="408"/>
      <c r="BL320" s="408"/>
      <c r="BM320" s="408"/>
      <c r="BN320" s="408"/>
      <c r="BO320" s="408"/>
      <c r="BP320" s="408"/>
      <c r="BQ320" s="408"/>
      <c r="BR320" s="408"/>
      <c r="BS320" s="408"/>
      <c r="BT320" s="409"/>
      <c r="BU320" s="306" t="str">
        <f>IF(BV320="","",COUNTIFS($BV$197:BV320,"○"))&amp;BV320</f>
        <v/>
      </c>
      <c r="BV320" s="306" t="str">
        <f t="shared" ref="BV320" si="31">IF(BW320&lt;&gt;"","○","")</f>
        <v/>
      </c>
      <c r="BW320" s="305" t="str">
        <f>DBCS(IF(LEN(R317)&gt;48,MID(R317,49,48),""))</f>
        <v/>
      </c>
      <c r="BX320" s="305"/>
    </row>
    <row r="321" spans="2:86" ht="5.25" customHeight="1" x14ac:dyDescent="0.15">
      <c r="B321" s="254"/>
      <c r="C321" s="255"/>
      <c r="D321" s="256"/>
      <c r="G321" s="308"/>
      <c r="H321" s="308"/>
      <c r="I321" s="308"/>
      <c r="J321" s="308"/>
      <c r="K321" s="308"/>
      <c r="L321" s="308"/>
      <c r="M321" s="308"/>
      <c r="N321" s="308"/>
      <c r="O321" s="308"/>
      <c r="P321" s="308"/>
      <c r="Q321" s="309"/>
      <c r="R321" s="407"/>
      <c r="S321" s="408"/>
      <c r="T321" s="408"/>
      <c r="U321" s="408"/>
      <c r="V321" s="408"/>
      <c r="W321" s="408"/>
      <c r="X321" s="408"/>
      <c r="Y321" s="408"/>
      <c r="Z321" s="408"/>
      <c r="AA321" s="408"/>
      <c r="AB321" s="408"/>
      <c r="AC321" s="408"/>
      <c r="AD321" s="408"/>
      <c r="AE321" s="408"/>
      <c r="AF321" s="408"/>
      <c r="AG321" s="408"/>
      <c r="AH321" s="408"/>
      <c r="AI321" s="408"/>
      <c r="AJ321" s="408"/>
      <c r="AK321" s="408"/>
      <c r="AL321" s="408"/>
      <c r="AM321" s="408"/>
      <c r="AN321" s="408"/>
      <c r="AO321" s="408"/>
      <c r="AP321" s="408"/>
      <c r="AQ321" s="408"/>
      <c r="AR321" s="408"/>
      <c r="AS321" s="408"/>
      <c r="AT321" s="408"/>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8"/>
      <c r="BR321" s="408"/>
      <c r="BS321" s="408"/>
      <c r="BT321" s="409"/>
      <c r="BU321" s="306"/>
      <c r="BV321" s="306"/>
      <c r="BW321" s="305"/>
      <c r="BX321" s="305"/>
    </row>
    <row r="322" spans="2:86" ht="5.25" customHeight="1" x14ac:dyDescent="0.15">
      <c r="B322" s="254"/>
      <c r="C322" s="255"/>
      <c r="D322" s="256"/>
      <c r="G322" s="308"/>
      <c r="H322" s="308"/>
      <c r="I322" s="308"/>
      <c r="J322" s="308"/>
      <c r="K322" s="308"/>
      <c r="L322" s="308"/>
      <c r="M322" s="308"/>
      <c r="N322" s="308"/>
      <c r="O322" s="308"/>
      <c r="P322" s="308"/>
      <c r="Q322" s="309"/>
      <c r="R322" s="407"/>
      <c r="S322" s="408"/>
      <c r="T322" s="408"/>
      <c r="U322" s="408"/>
      <c r="V322" s="408"/>
      <c r="W322" s="408"/>
      <c r="X322" s="408"/>
      <c r="Y322" s="408"/>
      <c r="Z322" s="408"/>
      <c r="AA322" s="408"/>
      <c r="AB322" s="408"/>
      <c r="AC322" s="408"/>
      <c r="AD322" s="408"/>
      <c r="AE322" s="408"/>
      <c r="AF322" s="408"/>
      <c r="AG322" s="408"/>
      <c r="AH322" s="408"/>
      <c r="AI322" s="408"/>
      <c r="AJ322" s="408"/>
      <c r="AK322" s="408"/>
      <c r="AL322" s="408"/>
      <c r="AM322" s="408"/>
      <c r="AN322" s="408"/>
      <c r="AO322" s="408"/>
      <c r="AP322" s="408"/>
      <c r="AQ322" s="408"/>
      <c r="AR322" s="408"/>
      <c r="AS322" s="408"/>
      <c r="AT322" s="408"/>
      <c r="AU322" s="408"/>
      <c r="AV322" s="408"/>
      <c r="AW322" s="408"/>
      <c r="AX322" s="408"/>
      <c r="AY322" s="408"/>
      <c r="AZ322" s="408"/>
      <c r="BA322" s="408"/>
      <c r="BB322" s="408"/>
      <c r="BC322" s="408"/>
      <c r="BD322" s="408"/>
      <c r="BE322" s="408"/>
      <c r="BF322" s="408"/>
      <c r="BG322" s="408"/>
      <c r="BH322" s="408"/>
      <c r="BI322" s="408"/>
      <c r="BJ322" s="408"/>
      <c r="BK322" s="408"/>
      <c r="BL322" s="408"/>
      <c r="BM322" s="408"/>
      <c r="BN322" s="408"/>
      <c r="BO322" s="408"/>
      <c r="BP322" s="408"/>
      <c r="BQ322" s="408"/>
      <c r="BR322" s="408"/>
      <c r="BS322" s="408"/>
      <c r="BT322" s="409"/>
      <c r="BU322" s="306"/>
      <c r="BV322" s="306"/>
      <c r="BW322" s="305"/>
      <c r="BX322" s="305"/>
    </row>
    <row r="323" spans="2:86" ht="5.25" customHeight="1" x14ac:dyDescent="0.15">
      <c r="B323" s="254"/>
      <c r="C323" s="255"/>
      <c r="D323" s="256"/>
      <c r="G323" s="308"/>
      <c r="H323" s="308"/>
      <c r="I323" s="308"/>
      <c r="J323" s="308"/>
      <c r="K323" s="308"/>
      <c r="L323" s="308"/>
      <c r="M323" s="308"/>
      <c r="N323" s="308"/>
      <c r="O323" s="308"/>
      <c r="P323" s="308"/>
      <c r="Q323" s="309"/>
      <c r="R323" s="407"/>
      <c r="S323" s="408"/>
      <c r="T323" s="408"/>
      <c r="U323" s="408"/>
      <c r="V323" s="408"/>
      <c r="W323" s="408"/>
      <c r="X323" s="408"/>
      <c r="Y323" s="408"/>
      <c r="Z323" s="408"/>
      <c r="AA323" s="408"/>
      <c r="AB323" s="408"/>
      <c r="AC323" s="408"/>
      <c r="AD323" s="408"/>
      <c r="AE323" s="408"/>
      <c r="AF323" s="408"/>
      <c r="AG323" s="408"/>
      <c r="AH323" s="408"/>
      <c r="AI323" s="408"/>
      <c r="AJ323" s="408"/>
      <c r="AK323" s="408"/>
      <c r="AL323" s="408"/>
      <c r="AM323" s="408"/>
      <c r="AN323" s="408"/>
      <c r="AO323" s="408"/>
      <c r="AP323" s="408"/>
      <c r="AQ323" s="408"/>
      <c r="AR323" s="408"/>
      <c r="AS323" s="408"/>
      <c r="AT323" s="408"/>
      <c r="AU323" s="408"/>
      <c r="AV323" s="408"/>
      <c r="AW323" s="408"/>
      <c r="AX323" s="408"/>
      <c r="AY323" s="408"/>
      <c r="AZ323" s="408"/>
      <c r="BA323" s="408"/>
      <c r="BB323" s="408"/>
      <c r="BC323" s="408"/>
      <c r="BD323" s="408"/>
      <c r="BE323" s="408"/>
      <c r="BF323" s="408"/>
      <c r="BG323" s="408"/>
      <c r="BH323" s="408"/>
      <c r="BI323" s="408"/>
      <c r="BJ323" s="408"/>
      <c r="BK323" s="408"/>
      <c r="BL323" s="408"/>
      <c r="BM323" s="408"/>
      <c r="BN323" s="408"/>
      <c r="BO323" s="408"/>
      <c r="BP323" s="408"/>
      <c r="BQ323" s="408"/>
      <c r="BR323" s="408"/>
      <c r="BS323" s="408"/>
      <c r="BT323" s="409"/>
      <c r="BU323" s="306" t="str">
        <f>IF(BV323="","",COUNTIFS($BV$197:BV323,"○"))&amp;BV323</f>
        <v/>
      </c>
      <c r="BV323" s="306" t="str">
        <f t="shared" ref="BV323" si="32">IF(BW323&lt;&gt;"","○","")</f>
        <v/>
      </c>
      <c r="BW323" s="305" t="str">
        <f>DBCS(IF(LEN(R317)&gt;98,MID(R317,97,48),""))</f>
        <v/>
      </c>
      <c r="BX323" s="305"/>
    </row>
    <row r="324" spans="2:86" ht="5.25" customHeight="1" x14ac:dyDescent="0.15">
      <c r="B324" s="254"/>
      <c r="C324" s="255"/>
      <c r="D324" s="256"/>
      <c r="G324" s="308"/>
      <c r="H324" s="308"/>
      <c r="I324" s="308"/>
      <c r="J324" s="308"/>
      <c r="K324" s="308"/>
      <c r="L324" s="308"/>
      <c r="M324" s="308"/>
      <c r="N324" s="308"/>
      <c r="O324" s="308"/>
      <c r="P324" s="308"/>
      <c r="Q324" s="309"/>
      <c r="R324" s="407"/>
      <c r="S324" s="408"/>
      <c r="T324" s="408"/>
      <c r="U324" s="408"/>
      <c r="V324" s="408"/>
      <c r="W324" s="408"/>
      <c r="X324" s="408"/>
      <c r="Y324" s="408"/>
      <c r="Z324" s="408"/>
      <c r="AA324" s="408"/>
      <c r="AB324" s="408"/>
      <c r="AC324" s="408"/>
      <c r="AD324" s="408"/>
      <c r="AE324" s="408"/>
      <c r="AF324" s="408"/>
      <c r="AG324" s="408"/>
      <c r="AH324" s="408"/>
      <c r="AI324" s="408"/>
      <c r="AJ324" s="408"/>
      <c r="AK324" s="408"/>
      <c r="AL324" s="408"/>
      <c r="AM324" s="408"/>
      <c r="AN324" s="408"/>
      <c r="AO324" s="408"/>
      <c r="AP324" s="408"/>
      <c r="AQ324" s="408"/>
      <c r="AR324" s="408"/>
      <c r="AS324" s="408"/>
      <c r="AT324" s="408"/>
      <c r="AU324" s="408"/>
      <c r="AV324" s="408"/>
      <c r="AW324" s="408"/>
      <c r="AX324" s="408"/>
      <c r="AY324" s="408"/>
      <c r="AZ324" s="408"/>
      <c r="BA324" s="408"/>
      <c r="BB324" s="408"/>
      <c r="BC324" s="408"/>
      <c r="BD324" s="408"/>
      <c r="BE324" s="408"/>
      <c r="BF324" s="408"/>
      <c r="BG324" s="408"/>
      <c r="BH324" s="408"/>
      <c r="BI324" s="408"/>
      <c r="BJ324" s="408"/>
      <c r="BK324" s="408"/>
      <c r="BL324" s="408"/>
      <c r="BM324" s="408"/>
      <c r="BN324" s="408"/>
      <c r="BO324" s="408"/>
      <c r="BP324" s="408"/>
      <c r="BQ324" s="408"/>
      <c r="BR324" s="408"/>
      <c r="BS324" s="408"/>
      <c r="BT324" s="409"/>
      <c r="BU324" s="306"/>
      <c r="BV324" s="306"/>
      <c r="BW324" s="305"/>
      <c r="BX324" s="305"/>
    </row>
    <row r="325" spans="2:86" ht="5.25" customHeight="1" thickBot="1" x14ac:dyDescent="0.2">
      <c r="B325" s="257"/>
      <c r="C325" s="258"/>
      <c r="D325" s="259"/>
      <c r="G325" s="308"/>
      <c r="H325" s="308"/>
      <c r="I325" s="308"/>
      <c r="J325" s="308"/>
      <c r="K325" s="308"/>
      <c r="L325" s="308"/>
      <c r="M325" s="308"/>
      <c r="N325" s="308"/>
      <c r="O325" s="308"/>
      <c r="P325" s="308"/>
      <c r="Q325" s="309"/>
      <c r="R325" s="410"/>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c r="AY325" s="411"/>
      <c r="AZ325" s="411"/>
      <c r="BA325" s="411"/>
      <c r="BB325" s="411"/>
      <c r="BC325" s="411"/>
      <c r="BD325" s="411"/>
      <c r="BE325" s="411"/>
      <c r="BF325" s="411"/>
      <c r="BG325" s="411"/>
      <c r="BH325" s="411"/>
      <c r="BI325" s="411"/>
      <c r="BJ325" s="411"/>
      <c r="BK325" s="411"/>
      <c r="BL325" s="411"/>
      <c r="BM325" s="411"/>
      <c r="BN325" s="411"/>
      <c r="BO325" s="411"/>
      <c r="BP325" s="411"/>
      <c r="BQ325" s="411"/>
      <c r="BR325" s="411"/>
      <c r="BS325" s="411"/>
      <c r="BT325" s="412"/>
      <c r="BU325" s="306"/>
      <c r="BV325" s="306"/>
      <c r="BW325" s="305"/>
      <c r="BX325" s="305"/>
    </row>
    <row r="326" spans="2:86" ht="5.25" customHeight="1" thickTop="1" x14ac:dyDescent="0.15"/>
    <row r="327" spans="2:86" ht="5.25" customHeight="1" x14ac:dyDescent="0.15">
      <c r="G327" s="331" t="s">
        <v>343</v>
      </c>
      <c r="H327" s="331"/>
      <c r="I327" s="331"/>
      <c r="J327" s="331"/>
      <c r="K327" s="331"/>
      <c r="L327" s="331"/>
      <c r="M327" s="331"/>
      <c r="N327" s="331"/>
      <c r="O327" s="331"/>
      <c r="P327" s="331"/>
      <c r="Q327" s="331"/>
      <c r="R327" s="331"/>
      <c r="S327" s="331"/>
      <c r="T327" s="331"/>
      <c r="U327" s="331"/>
      <c r="V327" s="331"/>
      <c r="W327" s="331"/>
      <c r="X327" s="331"/>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c r="BA327" s="331"/>
      <c r="BB327" s="331"/>
      <c r="BC327" s="331"/>
      <c r="BD327" s="331"/>
      <c r="BE327" s="331"/>
      <c r="BF327" s="331"/>
      <c r="BG327" s="331"/>
      <c r="BH327" s="331"/>
      <c r="BI327" s="331"/>
      <c r="BJ327" s="331"/>
      <c r="BK327" s="331"/>
      <c r="BL327" s="331"/>
      <c r="BM327" s="331"/>
      <c r="BN327" s="331"/>
      <c r="BO327" s="331"/>
      <c r="BP327" s="331"/>
      <c r="BQ327" s="331"/>
      <c r="BR327" s="331"/>
      <c r="BS327" s="331"/>
      <c r="BT327" s="331"/>
      <c r="BU327" s="306" t="str">
        <f>IF(BV327="","",COUNTIFS($BV$197:BV327,"○"))&amp;BV327</f>
        <v/>
      </c>
      <c r="BV327" s="306" t="str">
        <f t="shared" ref="BV327" si="33">IF(BW327&lt;&gt;"","○","")</f>
        <v/>
      </c>
      <c r="BW327" s="305" t="str">
        <f>IF(COUNTA(R331,R341,R351,R361,R371,R381,R391,R401,R411,R421,R431,R441)&gt;0,G327,"")</f>
        <v/>
      </c>
      <c r="BX327" s="305"/>
      <c r="BY327" s="305" t="str">
        <f>+IF(BW327="","","見出し")</f>
        <v/>
      </c>
    </row>
    <row r="328" spans="2:86" ht="5.25" customHeight="1" x14ac:dyDescent="0.15">
      <c r="G328" s="331"/>
      <c r="H328" s="331"/>
      <c r="I328" s="331"/>
      <c r="J328" s="331"/>
      <c r="K328" s="331"/>
      <c r="L328" s="331"/>
      <c r="M328" s="331"/>
      <c r="N328" s="331"/>
      <c r="O328" s="331"/>
      <c r="P328" s="331"/>
      <c r="Q328" s="331"/>
      <c r="R328" s="331"/>
      <c r="S328" s="331"/>
      <c r="T328" s="331"/>
      <c r="U328" s="331"/>
      <c r="V328" s="331"/>
      <c r="W328" s="331"/>
      <c r="X328" s="331"/>
      <c r="Y328" s="331"/>
      <c r="Z328" s="331"/>
      <c r="AA328" s="331"/>
      <c r="AB328" s="331"/>
      <c r="AC328" s="331"/>
      <c r="AD328" s="331"/>
      <c r="AE328" s="331"/>
      <c r="AF328" s="331"/>
      <c r="AG328" s="331"/>
      <c r="AH328" s="331"/>
      <c r="AI328" s="331"/>
      <c r="AJ328" s="331"/>
      <c r="AK328" s="331"/>
      <c r="AL328" s="331"/>
      <c r="AM328" s="331"/>
      <c r="AN328" s="331"/>
      <c r="AO328" s="331"/>
      <c r="AP328" s="331"/>
      <c r="AQ328" s="331"/>
      <c r="AR328" s="331"/>
      <c r="AS328" s="331"/>
      <c r="AT328" s="331"/>
      <c r="AU328" s="331"/>
      <c r="AV328" s="331"/>
      <c r="AW328" s="331"/>
      <c r="AX328" s="331"/>
      <c r="AY328" s="331"/>
      <c r="AZ328" s="331"/>
      <c r="BA328" s="331"/>
      <c r="BB328" s="331"/>
      <c r="BC328" s="331"/>
      <c r="BD328" s="331"/>
      <c r="BE328" s="331"/>
      <c r="BF328" s="331"/>
      <c r="BG328" s="331"/>
      <c r="BH328" s="331"/>
      <c r="BI328" s="331"/>
      <c r="BJ328" s="331"/>
      <c r="BK328" s="331"/>
      <c r="BL328" s="331"/>
      <c r="BM328" s="331"/>
      <c r="BN328" s="331"/>
      <c r="BO328" s="331"/>
      <c r="BP328" s="331"/>
      <c r="BQ328" s="331"/>
      <c r="BR328" s="331"/>
      <c r="BS328" s="331"/>
      <c r="BT328" s="331"/>
      <c r="BU328" s="306"/>
      <c r="BV328" s="306"/>
      <c r="BW328" s="305"/>
      <c r="BX328" s="305"/>
      <c r="BY328" s="305"/>
    </row>
    <row r="329" spans="2:86" ht="5.25" customHeight="1" x14ac:dyDescent="0.15">
      <c r="G329" s="331"/>
      <c r="H329" s="331"/>
      <c r="I329" s="331"/>
      <c r="J329" s="331"/>
      <c r="K329" s="331"/>
      <c r="L329" s="331"/>
      <c r="M329" s="331"/>
      <c r="N329" s="331"/>
      <c r="O329" s="331"/>
      <c r="P329" s="331"/>
      <c r="Q329" s="331"/>
      <c r="R329" s="331"/>
      <c r="S329" s="331"/>
      <c r="T329" s="331"/>
      <c r="U329" s="331"/>
      <c r="V329" s="331"/>
      <c r="W329" s="331"/>
      <c r="X329" s="331"/>
      <c r="Y329" s="331"/>
      <c r="Z329" s="331"/>
      <c r="AA329" s="331"/>
      <c r="AB329" s="331"/>
      <c r="AC329" s="331"/>
      <c r="AD329" s="331"/>
      <c r="AE329" s="331"/>
      <c r="AF329" s="331"/>
      <c r="AG329" s="331"/>
      <c r="AH329" s="331"/>
      <c r="AI329" s="331"/>
      <c r="AJ329" s="331"/>
      <c r="AK329" s="331"/>
      <c r="AL329" s="331"/>
      <c r="AM329" s="331"/>
      <c r="AN329" s="331"/>
      <c r="AO329" s="331"/>
      <c r="AP329" s="331"/>
      <c r="AQ329" s="331"/>
      <c r="AR329" s="331"/>
      <c r="AS329" s="331"/>
      <c r="AT329" s="331"/>
      <c r="AU329" s="331"/>
      <c r="AV329" s="331"/>
      <c r="AW329" s="331"/>
      <c r="AX329" s="331"/>
      <c r="AY329" s="331"/>
      <c r="AZ329" s="331"/>
      <c r="BA329" s="331"/>
      <c r="BB329" s="331"/>
      <c r="BC329" s="331"/>
      <c r="BD329" s="331"/>
      <c r="BE329" s="331"/>
      <c r="BF329" s="331"/>
      <c r="BG329" s="331"/>
      <c r="BH329" s="331"/>
      <c r="BI329" s="331"/>
      <c r="BJ329" s="331"/>
      <c r="BK329" s="331"/>
      <c r="BL329" s="331"/>
      <c r="BM329" s="331"/>
      <c r="BN329" s="331"/>
      <c r="BO329" s="331"/>
      <c r="BP329" s="331"/>
      <c r="BQ329" s="331"/>
      <c r="BR329" s="331"/>
      <c r="BS329" s="331"/>
      <c r="BT329" s="331"/>
      <c r="BU329" s="306"/>
      <c r="BV329" s="306"/>
      <c r="BW329" s="305"/>
      <c r="BX329" s="305"/>
      <c r="BY329" s="305"/>
    </row>
    <row r="330" spans="2:86" ht="5.25" customHeight="1" thickBot="1" x14ac:dyDescent="0.2"/>
    <row r="331" spans="2:86" ht="5.25" customHeight="1" thickTop="1" x14ac:dyDescent="0.15">
      <c r="B331" s="242" t="s">
        <v>366</v>
      </c>
      <c r="C331" s="243"/>
      <c r="D331" s="244"/>
      <c r="G331" s="308" t="s">
        <v>222</v>
      </c>
      <c r="H331" s="308"/>
      <c r="I331" s="308"/>
      <c r="J331" s="308"/>
      <c r="K331" s="308"/>
      <c r="L331" s="308"/>
      <c r="M331" s="308"/>
      <c r="N331" s="308"/>
      <c r="O331" s="308"/>
      <c r="P331" s="308"/>
      <c r="Q331" s="309"/>
      <c r="R331" s="395"/>
      <c r="S331" s="396"/>
      <c r="T331" s="396"/>
      <c r="U331" s="396"/>
      <c r="V331" s="396"/>
      <c r="W331" s="396"/>
      <c r="X331" s="396"/>
      <c r="Y331" s="396"/>
      <c r="Z331" s="396"/>
      <c r="AA331" s="396"/>
      <c r="AB331" s="396"/>
      <c r="AC331" s="396"/>
      <c r="AD331" s="396"/>
      <c r="AE331" s="396"/>
      <c r="AF331" s="396"/>
      <c r="AG331" s="396"/>
      <c r="AH331" s="396"/>
      <c r="AI331" s="396"/>
      <c r="AJ331" s="396"/>
      <c r="AK331" s="396"/>
      <c r="AL331" s="396"/>
      <c r="AM331" s="396"/>
      <c r="AN331" s="396"/>
      <c r="AO331" s="396"/>
      <c r="AP331" s="396"/>
      <c r="AQ331" s="396"/>
      <c r="AR331" s="396"/>
      <c r="AS331" s="396"/>
      <c r="AT331" s="396"/>
      <c r="AU331" s="396"/>
      <c r="AV331" s="396"/>
      <c r="AW331" s="396"/>
      <c r="AX331" s="396"/>
      <c r="AY331" s="396"/>
      <c r="AZ331" s="396"/>
      <c r="BA331" s="396"/>
      <c r="BB331" s="396"/>
      <c r="BC331" s="396"/>
      <c r="BD331" s="396"/>
      <c r="BE331" s="396"/>
      <c r="BF331" s="396"/>
      <c r="BG331" s="396"/>
      <c r="BH331" s="396"/>
      <c r="BI331" s="396"/>
      <c r="BJ331" s="396"/>
      <c r="BK331" s="396"/>
      <c r="BL331" s="396"/>
      <c r="BM331" s="396"/>
      <c r="BN331" s="396"/>
      <c r="BO331" s="396"/>
      <c r="BP331" s="396"/>
      <c r="BQ331" s="396"/>
      <c r="BR331" s="396"/>
      <c r="BS331" s="396"/>
      <c r="BT331" s="397"/>
      <c r="BU331" s="306" t="str">
        <f>IF(BV331="","",COUNTIFS($BV$197:BV331,"○"))&amp;BV331</f>
        <v/>
      </c>
      <c r="BV331" s="306" t="str">
        <f>IF(BW331&lt;&gt;"","○","")</f>
        <v/>
      </c>
      <c r="BW331" s="305" t="str">
        <f>DBCS(MID(R331,1,48))</f>
        <v/>
      </c>
      <c r="BX331" s="310" t="str">
        <f>+IF(BW331="※特に問題なし","","（1）")</f>
        <v>（1）</v>
      </c>
      <c r="CF331" s="2">
        <v>1</v>
      </c>
      <c r="CG331" s="2" t="str">
        <f>+ASC(R331)</f>
        <v/>
      </c>
      <c r="CH331" s="2">
        <f>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COUNTIF($CG$331:$CG$342,"*｡1｡*")</f>
        <v>0</v>
      </c>
    </row>
    <row r="332" spans="2:86" ht="5.25" customHeight="1" x14ac:dyDescent="0.15">
      <c r="B332" s="245"/>
      <c r="C332" s="246"/>
      <c r="D332" s="247"/>
      <c r="G332" s="308"/>
      <c r="H332" s="308"/>
      <c r="I332" s="308"/>
      <c r="J332" s="308"/>
      <c r="K332" s="308"/>
      <c r="L332" s="308"/>
      <c r="M332" s="308"/>
      <c r="N332" s="308"/>
      <c r="O332" s="308"/>
      <c r="P332" s="308"/>
      <c r="Q332" s="309"/>
      <c r="R332" s="398"/>
      <c r="S332" s="399"/>
      <c r="T332" s="399"/>
      <c r="U332" s="399"/>
      <c r="V332" s="399"/>
      <c r="W332" s="399"/>
      <c r="X332" s="399"/>
      <c r="Y332" s="399"/>
      <c r="Z332" s="399"/>
      <c r="AA332" s="399"/>
      <c r="AB332" s="399"/>
      <c r="AC332" s="399"/>
      <c r="AD332" s="399"/>
      <c r="AE332" s="399"/>
      <c r="AF332" s="399"/>
      <c r="AG332" s="399"/>
      <c r="AH332" s="399"/>
      <c r="AI332" s="399"/>
      <c r="AJ332" s="399"/>
      <c r="AK332" s="399"/>
      <c r="AL332" s="399"/>
      <c r="AM332" s="399"/>
      <c r="AN332" s="399"/>
      <c r="AO332" s="399"/>
      <c r="AP332" s="399"/>
      <c r="AQ332" s="399"/>
      <c r="AR332" s="399"/>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400"/>
      <c r="BU332" s="306"/>
      <c r="BV332" s="306"/>
      <c r="BW332" s="305"/>
      <c r="BX332" s="310"/>
      <c r="CF332" s="2">
        <v>2</v>
      </c>
      <c r="CG332" s="2" t="str">
        <f>+ASC(R341)</f>
        <v/>
      </c>
      <c r="CH332" s="2">
        <f>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COUNTIF($CG$331:$CG$342,"*｡2｡*")</f>
        <v>0</v>
      </c>
    </row>
    <row r="333" spans="2:86" ht="5.25" customHeight="1" x14ac:dyDescent="0.15">
      <c r="B333" s="245"/>
      <c r="C333" s="246"/>
      <c r="D333" s="247"/>
      <c r="G333" s="308"/>
      <c r="H333" s="308"/>
      <c r="I333" s="308"/>
      <c r="J333" s="308"/>
      <c r="K333" s="308"/>
      <c r="L333" s="308"/>
      <c r="M333" s="308"/>
      <c r="N333" s="308"/>
      <c r="O333" s="308"/>
      <c r="P333" s="308"/>
      <c r="Q333" s="309"/>
      <c r="R333" s="398"/>
      <c r="S333" s="399"/>
      <c r="T333" s="399"/>
      <c r="U333" s="399"/>
      <c r="V333" s="399"/>
      <c r="W333" s="399"/>
      <c r="X333" s="399"/>
      <c r="Y333" s="399"/>
      <c r="Z333" s="399"/>
      <c r="AA333" s="399"/>
      <c r="AB333" s="399"/>
      <c r="AC333" s="399"/>
      <c r="AD333" s="399"/>
      <c r="AE333" s="399"/>
      <c r="AF333" s="399"/>
      <c r="AG333" s="399"/>
      <c r="AH333" s="399"/>
      <c r="AI333" s="399"/>
      <c r="AJ333" s="399"/>
      <c r="AK333" s="399"/>
      <c r="AL333" s="399"/>
      <c r="AM333" s="399"/>
      <c r="AN333" s="399"/>
      <c r="AO333" s="399"/>
      <c r="AP333" s="399"/>
      <c r="AQ333" s="399"/>
      <c r="AR333" s="399"/>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400"/>
      <c r="BU333" s="306"/>
      <c r="BV333" s="306"/>
      <c r="BW333" s="305"/>
      <c r="BX333" s="310"/>
      <c r="CF333" s="2">
        <v>3</v>
      </c>
      <c r="CG333" s="2" t="str">
        <f>+ASC(R351)</f>
        <v/>
      </c>
      <c r="CH333" s="2">
        <f>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COUNTIF($CG$331:$CG$342,"*｡3｡*")</f>
        <v>0</v>
      </c>
    </row>
    <row r="334" spans="2:86" ht="5.25" customHeight="1" x14ac:dyDescent="0.15">
      <c r="B334" s="245"/>
      <c r="C334" s="246"/>
      <c r="D334" s="247"/>
      <c r="G334" s="308" t="str">
        <f>"現在"&amp;LEN(R331)&amp;"字"</f>
        <v>現在0字</v>
      </c>
      <c r="H334" s="308"/>
      <c r="I334" s="308"/>
      <c r="J334" s="308"/>
      <c r="K334" s="308"/>
      <c r="L334" s="308"/>
      <c r="M334" s="308"/>
      <c r="N334" s="308"/>
      <c r="O334" s="308"/>
      <c r="P334" s="308"/>
      <c r="Q334" s="309"/>
      <c r="R334" s="398"/>
      <c r="S334" s="399"/>
      <c r="T334" s="399"/>
      <c r="U334" s="399"/>
      <c r="V334" s="399"/>
      <c r="W334" s="399"/>
      <c r="X334" s="399"/>
      <c r="Y334" s="399"/>
      <c r="Z334" s="399"/>
      <c r="AA334" s="399"/>
      <c r="AB334" s="399"/>
      <c r="AC334" s="399"/>
      <c r="AD334" s="399"/>
      <c r="AE334" s="399"/>
      <c r="AF334" s="399"/>
      <c r="AG334" s="399"/>
      <c r="AH334" s="399"/>
      <c r="AI334" s="399"/>
      <c r="AJ334" s="399"/>
      <c r="AK334" s="399"/>
      <c r="AL334" s="399"/>
      <c r="AM334" s="399"/>
      <c r="AN334" s="399"/>
      <c r="AO334" s="399"/>
      <c r="AP334" s="399"/>
      <c r="AQ334" s="399"/>
      <c r="AR334" s="399"/>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400"/>
      <c r="BU334" s="306" t="str">
        <f>IF(BV334="","",COUNTIFS($BV$197:BV334,"○"))&amp;BV334</f>
        <v/>
      </c>
      <c r="BV334" s="306" t="str">
        <f t="shared" ref="BV334" si="34">IF(BW334&lt;&gt;"","○","")</f>
        <v/>
      </c>
      <c r="BW334" s="305" t="str">
        <f>DBCS(IF(LEN(R331)&gt;48,MID(R331,49,48),""))</f>
        <v/>
      </c>
      <c r="BX334" s="305"/>
      <c r="CF334" s="2">
        <v>4</v>
      </c>
      <c r="CG334" s="2" t="str">
        <f>+ASC(R361)</f>
        <v/>
      </c>
      <c r="CH334" s="2">
        <f>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COUNTIF($CG$331:$CG$342,"*｡4｡*")</f>
        <v>0</v>
      </c>
    </row>
    <row r="335" spans="2:86" ht="5.25" customHeight="1" x14ac:dyDescent="0.15">
      <c r="B335" s="245"/>
      <c r="C335" s="246"/>
      <c r="D335" s="247"/>
      <c r="G335" s="308"/>
      <c r="H335" s="308"/>
      <c r="I335" s="308"/>
      <c r="J335" s="308"/>
      <c r="K335" s="308"/>
      <c r="L335" s="308"/>
      <c r="M335" s="308"/>
      <c r="N335" s="308"/>
      <c r="O335" s="308"/>
      <c r="P335" s="308"/>
      <c r="Q335" s="309"/>
      <c r="R335" s="398"/>
      <c r="S335" s="399"/>
      <c r="T335" s="399"/>
      <c r="U335" s="399"/>
      <c r="V335" s="399"/>
      <c r="W335" s="399"/>
      <c r="X335" s="399"/>
      <c r="Y335" s="399"/>
      <c r="Z335" s="399"/>
      <c r="AA335" s="399"/>
      <c r="AB335" s="399"/>
      <c r="AC335" s="399"/>
      <c r="AD335" s="399"/>
      <c r="AE335" s="399"/>
      <c r="AF335" s="399"/>
      <c r="AG335" s="399"/>
      <c r="AH335" s="399"/>
      <c r="AI335" s="399"/>
      <c r="AJ335" s="399"/>
      <c r="AK335" s="399"/>
      <c r="AL335" s="399"/>
      <c r="AM335" s="399"/>
      <c r="AN335" s="399"/>
      <c r="AO335" s="399"/>
      <c r="AP335" s="399"/>
      <c r="AQ335" s="399"/>
      <c r="AR335" s="399"/>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400"/>
      <c r="BU335" s="306"/>
      <c r="BV335" s="306"/>
      <c r="BW335" s="305"/>
      <c r="BX335" s="305"/>
      <c r="CF335" s="2">
        <v>5</v>
      </c>
      <c r="CG335" s="2" t="str">
        <f>+ASC(R371)</f>
        <v/>
      </c>
      <c r="CH335" s="2">
        <f>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COUNTIF($CG$331:$CG$342,"*｡5｡*")</f>
        <v>0</v>
      </c>
    </row>
    <row r="336" spans="2:86" ht="5.25" customHeight="1" x14ac:dyDescent="0.15">
      <c r="B336" s="245"/>
      <c r="C336" s="246"/>
      <c r="D336" s="247"/>
      <c r="G336" s="308"/>
      <c r="H336" s="308"/>
      <c r="I336" s="308"/>
      <c r="J336" s="308"/>
      <c r="K336" s="308"/>
      <c r="L336" s="308"/>
      <c r="M336" s="308"/>
      <c r="N336" s="308"/>
      <c r="O336" s="308"/>
      <c r="P336" s="308"/>
      <c r="Q336" s="309"/>
      <c r="R336" s="398"/>
      <c r="S336" s="399"/>
      <c r="T336" s="399"/>
      <c r="U336" s="399"/>
      <c r="V336" s="399"/>
      <c r="W336" s="399"/>
      <c r="X336" s="399"/>
      <c r="Y336" s="399"/>
      <c r="Z336" s="399"/>
      <c r="AA336" s="399"/>
      <c r="AB336" s="399"/>
      <c r="AC336" s="399"/>
      <c r="AD336" s="399"/>
      <c r="AE336" s="399"/>
      <c r="AF336" s="399"/>
      <c r="AG336" s="399"/>
      <c r="AH336" s="399"/>
      <c r="AI336" s="399"/>
      <c r="AJ336" s="399"/>
      <c r="AK336" s="399"/>
      <c r="AL336" s="399"/>
      <c r="AM336" s="399"/>
      <c r="AN336" s="399"/>
      <c r="AO336" s="399"/>
      <c r="AP336" s="399"/>
      <c r="AQ336" s="399"/>
      <c r="AR336" s="399"/>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400"/>
      <c r="BU336" s="306"/>
      <c r="BV336" s="306"/>
      <c r="BW336" s="305"/>
      <c r="BX336" s="305"/>
      <c r="CF336" s="2">
        <v>6</v>
      </c>
      <c r="CG336" s="2" t="str">
        <f>+ASC(R381)</f>
        <v/>
      </c>
      <c r="CH336" s="2">
        <f>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COUNTIF($CG$331:$CG$342,"*｡6｡*")</f>
        <v>0</v>
      </c>
    </row>
    <row r="337" spans="2:86" ht="5.25" customHeight="1" x14ac:dyDescent="0.15">
      <c r="B337" s="245"/>
      <c r="C337" s="246"/>
      <c r="D337" s="247"/>
      <c r="G337" s="308"/>
      <c r="H337" s="308"/>
      <c r="I337" s="308"/>
      <c r="J337" s="308"/>
      <c r="K337" s="308"/>
      <c r="L337" s="308"/>
      <c r="M337" s="308"/>
      <c r="N337" s="308"/>
      <c r="O337" s="308"/>
      <c r="P337" s="308"/>
      <c r="Q337" s="309"/>
      <c r="R337" s="398"/>
      <c r="S337" s="399"/>
      <c r="T337" s="399"/>
      <c r="U337" s="399"/>
      <c r="V337" s="399"/>
      <c r="W337" s="399"/>
      <c r="X337" s="399"/>
      <c r="Y337" s="399"/>
      <c r="Z337" s="399"/>
      <c r="AA337" s="399"/>
      <c r="AB337" s="399"/>
      <c r="AC337" s="399"/>
      <c r="AD337" s="399"/>
      <c r="AE337" s="399"/>
      <c r="AF337" s="399"/>
      <c r="AG337" s="399"/>
      <c r="AH337" s="399"/>
      <c r="AI337" s="399"/>
      <c r="AJ337" s="399"/>
      <c r="AK337" s="399"/>
      <c r="AL337" s="399"/>
      <c r="AM337" s="399"/>
      <c r="AN337" s="399"/>
      <c r="AO337" s="399"/>
      <c r="AP337" s="399"/>
      <c r="AQ337" s="399"/>
      <c r="AR337" s="399"/>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400"/>
      <c r="BU337" s="306" t="str">
        <f>IF(BV337="","",COUNTIFS($BV$197:BV337,"○"))&amp;BV337</f>
        <v/>
      </c>
      <c r="BV337" s="306" t="str">
        <f t="shared" ref="BV337" si="35">IF(BW337&lt;&gt;"","○","")</f>
        <v/>
      </c>
      <c r="BW337" s="305" t="str">
        <f>DBCS(IF(LEN(R331)&gt;98,MID(R331,97,48),""))</f>
        <v/>
      </c>
      <c r="BX337" s="305"/>
      <c r="CF337" s="2">
        <v>7</v>
      </c>
      <c r="CG337" s="2" t="str">
        <f>+ASC(R391)</f>
        <v/>
      </c>
      <c r="CH337" s="2">
        <f>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COUNTIF($CG$331:$CG$342,"*｡7｡*")</f>
        <v>0</v>
      </c>
    </row>
    <row r="338" spans="2:86" ht="5.25" customHeight="1" x14ac:dyDescent="0.15">
      <c r="B338" s="245"/>
      <c r="C338" s="246"/>
      <c r="D338" s="247"/>
      <c r="G338" s="308"/>
      <c r="H338" s="308"/>
      <c r="I338" s="308"/>
      <c r="J338" s="308"/>
      <c r="K338" s="308"/>
      <c r="L338" s="308"/>
      <c r="M338" s="308"/>
      <c r="N338" s="308"/>
      <c r="O338" s="308"/>
      <c r="P338" s="308"/>
      <c r="Q338" s="309"/>
      <c r="R338" s="398"/>
      <c r="S338" s="399"/>
      <c r="T338" s="399"/>
      <c r="U338" s="399"/>
      <c r="V338" s="399"/>
      <c r="W338" s="399"/>
      <c r="X338" s="399"/>
      <c r="Y338" s="399"/>
      <c r="Z338" s="399"/>
      <c r="AA338" s="399"/>
      <c r="AB338" s="399"/>
      <c r="AC338" s="399"/>
      <c r="AD338" s="399"/>
      <c r="AE338" s="399"/>
      <c r="AF338" s="399"/>
      <c r="AG338" s="399"/>
      <c r="AH338" s="399"/>
      <c r="AI338" s="399"/>
      <c r="AJ338" s="399"/>
      <c r="AK338" s="399"/>
      <c r="AL338" s="399"/>
      <c r="AM338" s="399"/>
      <c r="AN338" s="399"/>
      <c r="AO338" s="399"/>
      <c r="AP338" s="399"/>
      <c r="AQ338" s="399"/>
      <c r="AR338" s="399"/>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400"/>
      <c r="BU338" s="306"/>
      <c r="BV338" s="306"/>
      <c r="BW338" s="305"/>
      <c r="BX338" s="305"/>
      <c r="CF338" s="2">
        <v>8</v>
      </c>
      <c r="CG338" s="2" t="str">
        <f>+ASC(R401)</f>
        <v/>
      </c>
      <c r="CH338" s="2">
        <f>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COUNTIF($CG$331:$CG$342,"*｡8｡*")</f>
        <v>0</v>
      </c>
    </row>
    <row r="339" spans="2:86" ht="5.25" customHeight="1" x14ac:dyDescent="0.15">
      <c r="B339" s="245"/>
      <c r="C339" s="246"/>
      <c r="D339" s="247"/>
      <c r="G339" s="308"/>
      <c r="H339" s="308"/>
      <c r="I339" s="308"/>
      <c r="J339" s="308"/>
      <c r="K339" s="308"/>
      <c r="L339" s="308"/>
      <c r="M339" s="308"/>
      <c r="N339" s="308"/>
      <c r="O339" s="308"/>
      <c r="P339" s="308"/>
      <c r="Q339" s="309"/>
      <c r="R339" s="401"/>
      <c r="S339" s="402"/>
      <c r="T339" s="402"/>
      <c r="U339" s="402"/>
      <c r="V339" s="402"/>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c r="AU339" s="402"/>
      <c r="AV339" s="402"/>
      <c r="AW339" s="402"/>
      <c r="AX339" s="402"/>
      <c r="AY339" s="402"/>
      <c r="AZ339" s="402"/>
      <c r="BA339" s="402"/>
      <c r="BB339" s="402"/>
      <c r="BC339" s="402"/>
      <c r="BD339" s="402"/>
      <c r="BE339" s="402"/>
      <c r="BF339" s="402"/>
      <c r="BG339" s="402"/>
      <c r="BH339" s="402"/>
      <c r="BI339" s="402"/>
      <c r="BJ339" s="402"/>
      <c r="BK339" s="402"/>
      <c r="BL339" s="402"/>
      <c r="BM339" s="402"/>
      <c r="BN339" s="402"/>
      <c r="BO339" s="402"/>
      <c r="BP339" s="402"/>
      <c r="BQ339" s="402"/>
      <c r="BR339" s="402"/>
      <c r="BS339" s="402"/>
      <c r="BT339" s="403"/>
      <c r="BU339" s="306"/>
      <c r="BV339" s="306"/>
      <c r="BW339" s="305"/>
      <c r="BX339" s="305"/>
      <c r="CF339" s="2">
        <v>9</v>
      </c>
      <c r="CG339" s="2" t="str">
        <f>+ASC(R411)</f>
        <v/>
      </c>
      <c r="CH339" s="2">
        <f>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COUNTIF($CG$331:$CG$342,"*｡9｡*")</f>
        <v>0</v>
      </c>
    </row>
    <row r="340" spans="2:86" ht="5.25" customHeight="1" x14ac:dyDescent="0.15">
      <c r="B340" s="245"/>
      <c r="C340" s="246"/>
      <c r="D340" s="247"/>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CF340" s="2">
        <v>10</v>
      </c>
      <c r="CG340" s="2" t="str">
        <f>+ASC(R421)</f>
        <v/>
      </c>
      <c r="CH340" s="2">
        <f>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COUNTIF($CG$331:$CG$342,"*｡10｡*")</f>
        <v>0</v>
      </c>
    </row>
    <row r="341" spans="2:86" ht="5.25" customHeight="1" x14ac:dyDescent="0.15">
      <c r="B341" s="245"/>
      <c r="C341" s="246"/>
      <c r="D341" s="247"/>
      <c r="G341" s="308" t="s">
        <v>223</v>
      </c>
      <c r="H341" s="308"/>
      <c r="I341" s="308"/>
      <c r="J341" s="308"/>
      <c r="K341" s="308"/>
      <c r="L341" s="308"/>
      <c r="M341" s="308"/>
      <c r="N341" s="308"/>
      <c r="O341" s="308"/>
      <c r="P341" s="308"/>
      <c r="Q341" s="309"/>
      <c r="R341" s="395"/>
      <c r="S341" s="396"/>
      <c r="T341" s="396"/>
      <c r="U341" s="396"/>
      <c r="V341" s="396"/>
      <c r="W341" s="396"/>
      <c r="X341" s="396"/>
      <c r="Y341" s="396"/>
      <c r="Z341" s="396"/>
      <c r="AA341" s="396"/>
      <c r="AB341" s="396"/>
      <c r="AC341" s="396"/>
      <c r="AD341" s="396"/>
      <c r="AE341" s="396"/>
      <c r="AF341" s="396"/>
      <c r="AG341" s="396"/>
      <c r="AH341" s="396"/>
      <c r="AI341" s="396"/>
      <c r="AJ341" s="396"/>
      <c r="AK341" s="396"/>
      <c r="AL341" s="396"/>
      <c r="AM341" s="396"/>
      <c r="AN341" s="396"/>
      <c r="AO341" s="396"/>
      <c r="AP341" s="396"/>
      <c r="AQ341" s="396"/>
      <c r="AR341" s="396"/>
      <c r="AS341" s="396"/>
      <c r="AT341" s="396"/>
      <c r="AU341" s="396"/>
      <c r="AV341" s="396"/>
      <c r="AW341" s="396"/>
      <c r="AX341" s="396"/>
      <c r="AY341" s="396"/>
      <c r="AZ341" s="396"/>
      <c r="BA341" s="396"/>
      <c r="BB341" s="396"/>
      <c r="BC341" s="396"/>
      <c r="BD341" s="396"/>
      <c r="BE341" s="396"/>
      <c r="BF341" s="396"/>
      <c r="BG341" s="396"/>
      <c r="BH341" s="396"/>
      <c r="BI341" s="396"/>
      <c r="BJ341" s="396"/>
      <c r="BK341" s="396"/>
      <c r="BL341" s="396"/>
      <c r="BM341" s="396"/>
      <c r="BN341" s="396"/>
      <c r="BO341" s="396"/>
      <c r="BP341" s="396"/>
      <c r="BQ341" s="396"/>
      <c r="BR341" s="396"/>
      <c r="BS341" s="396"/>
      <c r="BT341" s="397"/>
      <c r="BU341" s="306" t="str">
        <f>IF(BV341="","",COUNTIFS($BV$197:BV341,"○"))&amp;BV341</f>
        <v/>
      </c>
      <c r="BV341" s="306" t="str">
        <f>IF(BW341&lt;&gt;"","○","")</f>
        <v/>
      </c>
      <c r="BW341" s="305" t="str">
        <f>DBCS(MID(R341,1,48))</f>
        <v/>
      </c>
      <c r="BX341" s="332" t="s">
        <v>159</v>
      </c>
      <c r="CF341" s="2">
        <v>11</v>
      </c>
      <c r="CG341" s="2" t="str">
        <f>+ASC(R431)</f>
        <v/>
      </c>
      <c r="CH341" s="2">
        <f>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COUNTIF($CG$331:$CG$342,"*｡11｡*")</f>
        <v>0</v>
      </c>
    </row>
    <row r="342" spans="2:86" ht="5.25" customHeight="1" x14ac:dyDescent="0.15">
      <c r="B342" s="245"/>
      <c r="C342" s="246"/>
      <c r="D342" s="247"/>
      <c r="G342" s="308"/>
      <c r="H342" s="308"/>
      <c r="I342" s="308"/>
      <c r="J342" s="308"/>
      <c r="K342" s="308"/>
      <c r="L342" s="308"/>
      <c r="M342" s="308"/>
      <c r="N342" s="308"/>
      <c r="O342" s="308"/>
      <c r="P342" s="308"/>
      <c r="Q342" s="309"/>
      <c r="R342" s="398"/>
      <c r="S342" s="399"/>
      <c r="T342" s="399"/>
      <c r="U342" s="399"/>
      <c r="V342" s="399"/>
      <c r="W342" s="399"/>
      <c r="X342" s="399"/>
      <c r="Y342" s="399"/>
      <c r="Z342" s="399"/>
      <c r="AA342" s="399"/>
      <c r="AB342" s="399"/>
      <c r="AC342" s="399"/>
      <c r="AD342" s="399"/>
      <c r="AE342" s="399"/>
      <c r="AF342" s="399"/>
      <c r="AG342" s="399"/>
      <c r="AH342" s="399"/>
      <c r="AI342" s="399"/>
      <c r="AJ342" s="399"/>
      <c r="AK342" s="399"/>
      <c r="AL342" s="399"/>
      <c r="AM342" s="399"/>
      <c r="AN342" s="399"/>
      <c r="AO342" s="399"/>
      <c r="AP342" s="399"/>
      <c r="AQ342" s="399"/>
      <c r="AR342" s="399"/>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400"/>
      <c r="BU342" s="306"/>
      <c r="BV342" s="306"/>
      <c r="BW342" s="305"/>
      <c r="BX342" s="332"/>
      <c r="CF342" s="2">
        <v>12</v>
      </c>
      <c r="CG342" s="2" t="str">
        <f>+ASC(R441)</f>
        <v/>
      </c>
      <c r="CH342" s="2">
        <f>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COUNTIF($CG$331:$CG$342,"*｡12｡*")</f>
        <v>0</v>
      </c>
    </row>
    <row r="343" spans="2:86" ht="5.25" customHeight="1" x14ac:dyDescent="0.15">
      <c r="B343" s="245"/>
      <c r="C343" s="246"/>
      <c r="D343" s="247"/>
      <c r="G343" s="308"/>
      <c r="H343" s="308"/>
      <c r="I343" s="308"/>
      <c r="J343" s="308"/>
      <c r="K343" s="308"/>
      <c r="L343" s="308"/>
      <c r="M343" s="308"/>
      <c r="N343" s="308"/>
      <c r="O343" s="308"/>
      <c r="P343" s="308"/>
      <c r="Q343" s="309"/>
      <c r="R343" s="398"/>
      <c r="S343" s="399"/>
      <c r="T343" s="399"/>
      <c r="U343" s="399"/>
      <c r="V343" s="399"/>
      <c r="W343" s="399"/>
      <c r="X343" s="399"/>
      <c r="Y343" s="399"/>
      <c r="Z343" s="399"/>
      <c r="AA343" s="399"/>
      <c r="AB343" s="399"/>
      <c r="AC343" s="399"/>
      <c r="AD343" s="399"/>
      <c r="AE343" s="399"/>
      <c r="AF343" s="399"/>
      <c r="AG343" s="399"/>
      <c r="AH343" s="399"/>
      <c r="AI343" s="399"/>
      <c r="AJ343" s="399"/>
      <c r="AK343" s="399"/>
      <c r="AL343" s="399"/>
      <c r="AM343" s="399"/>
      <c r="AN343" s="399"/>
      <c r="AO343" s="399"/>
      <c r="AP343" s="399"/>
      <c r="AQ343" s="399"/>
      <c r="AR343" s="399"/>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400"/>
      <c r="BU343" s="306"/>
      <c r="BV343" s="306"/>
      <c r="BW343" s="305"/>
      <c r="BX343" s="332"/>
    </row>
    <row r="344" spans="2:86" ht="5.25" customHeight="1" x14ac:dyDescent="0.15">
      <c r="B344" s="245"/>
      <c r="C344" s="246"/>
      <c r="D344" s="247"/>
      <c r="G344" s="308" t="str">
        <f>"現在"&amp;LEN(R341)&amp;"字"</f>
        <v>現在0字</v>
      </c>
      <c r="H344" s="308"/>
      <c r="I344" s="308"/>
      <c r="J344" s="308"/>
      <c r="K344" s="308"/>
      <c r="L344" s="308"/>
      <c r="M344" s="308"/>
      <c r="N344" s="308"/>
      <c r="O344" s="308"/>
      <c r="P344" s="308"/>
      <c r="Q344" s="309"/>
      <c r="R344" s="398"/>
      <c r="S344" s="399"/>
      <c r="T344" s="399"/>
      <c r="U344" s="399"/>
      <c r="V344" s="399"/>
      <c r="W344" s="399"/>
      <c r="X344" s="399"/>
      <c r="Y344" s="399"/>
      <c r="Z344" s="399"/>
      <c r="AA344" s="399"/>
      <c r="AB344" s="399"/>
      <c r="AC344" s="399"/>
      <c r="AD344" s="399"/>
      <c r="AE344" s="399"/>
      <c r="AF344" s="399"/>
      <c r="AG344" s="399"/>
      <c r="AH344" s="399"/>
      <c r="AI344" s="399"/>
      <c r="AJ344" s="399"/>
      <c r="AK344" s="399"/>
      <c r="AL344" s="399"/>
      <c r="AM344" s="399"/>
      <c r="AN344" s="399"/>
      <c r="AO344" s="399"/>
      <c r="AP344" s="399"/>
      <c r="AQ344" s="399"/>
      <c r="AR344" s="399"/>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400"/>
      <c r="BU344" s="306" t="str">
        <f>IF(BV344="","",COUNTIFS($BV$197:BV344,"○"))&amp;BV344</f>
        <v/>
      </c>
      <c r="BV344" s="306" t="str">
        <f t="shared" ref="BV344" si="36">IF(BW344&lt;&gt;"","○","")</f>
        <v/>
      </c>
      <c r="BW344" s="305" t="str">
        <f>DBCS(IF(LEN(R341)&gt;48,MID(R341,49,48),""))</f>
        <v/>
      </c>
      <c r="BX344" s="305"/>
    </row>
    <row r="345" spans="2:86" ht="5.25" customHeight="1" x14ac:dyDescent="0.15">
      <c r="B345" s="245"/>
      <c r="C345" s="246"/>
      <c r="D345" s="247"/>
      <c r="G345" s="308"/>
      <c r="H345" s="308"/>
      <c r="I345" s="308"/>
      <c r="J345" s="308"/>
      <c r="K345" s="308"/>
      <c r="L345" s="308"/>
      <c r="M345" s="308"/>
      <c r="N345" s="308"/>
      <c r="O345" s="308"/>
      <c r="P345" s="308"/>
      <c r="Q345" s="309"/>
      <c r="R345" s="398"/>
      <c r="S345" s="399"/>
      <c r="T345" s="399"/>
      <c r="U345" s="399"/>
      <c r="V345" s="399"/>
      <c r="W345" s="399"/>
      <c r="X345" s="399"/>
      <c r="Y345" s="399"/>
      <c r="Z345" s="399"/>
      <c r="AA345" s="399"/>
      <c r="AB345" s="399"/>
      <c r="AC345" s="399"/>
      <c r="AD345" s="399"/>
      <c r="AE345" s="399"/>
      <c r="AF345" s="399"/>
      <c r="AG345" s="399"/>
      <c r="AH345" s="399"/>
      <c r="AI345" s="399"/>
      <c r="AJ345" s="399"/>
      <c r="AK345" s="399"/>
      <c r="AL345" s="399"/>
      <c r="AM345" s="399"/>
      <c r="AN345" s="399"/>
      <c r="AO345" s="399"/>
      <c r="AP345" s="399"/>
      <c r="AQ345" s="399"/>
      <c r="AR345" s="399"/>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400"/>
      <c r="BU345" s="306"/>
      <c r="BV345" s="306"/>
      <c r="BW345" s="305"/>
      <c r="BX345" s="305"/>
    </row>
    <row r="346" spans="2:86" ht="5.25" customHeight="1" x14ac:dyDescent="0.15">
      <c r="B346" s="245"/>
      <c r="C346" s="246"/>
      <c r="D346" s="247"/>
      <c r="G346" s="308"/>
      <c r="H346" s="308"/>
      <c r="I346" s="308"/>
      <c r="J346" s="308"/>
      <c r="K346" s="308"/>
      <c r="L346" s="308"/>
      <c r="M346" s="308"/>
      <c r="N346" s="308"/>
      <c r="O346" s="308"/>
      <c r="P346" s="308"/>
      <c r="Q346" s="309"/>
      <c r="R346" s="398"/>
      <c r="S346" s="399"/>
      <c r="T346" s="399"/>
      <c r="U346" s="399"/>
      <c r="V346" s="399"/>
      <c r="W346" s="399"/>
      <c r="X346" s="399"/>
      <c r="Y346" s="399"/>
      <c r="Z346" s="399"/>
      <c r="AA346" s="399"/>
      <c r="AB346" s="399"/>
      <c r="AC346" s="399"/>
      <c r="AD346" s="399"/>
      <c r="AE346" s="399"/>
      <c r="AF346" s="399"/>
      <c r="AG346" s="399"/>
      <c r="AH346" s="399"/>
      <c r="AI346" s="399"/>
      <c r="AJ346" s="399"/>
      <c r="AK346" s="399"/>
      <c r="AL346" s="399"/>
      <c r="AM346" s="399"/>
      <c r="AN346" s="399"/>
      <c r="AO346" s="399"/>
      <c r="AP346" s="399"/>
      <c r="AQ346" s="399"/>
      <c r="AR346" s="399"/>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400"/>
      <c r="BU346" s="306"/>
      <c r="BV346" s="306"/>
      <c r="BW346" s="305"/>
      <c r="BX346" s="305"/>
    </row>
    <row r="347" spans="2:86" ht="5.25" customHeight="1" x14ac:dyDescent="0.15">
      <c r="B347" s="245"/>
      <c r="C347" s="246"/>
      <c r="D347" s="247"/>
      <c r="G347" s="308"/>
      <c r="H347" s="308"/>
      <c r="I347" s="308"/>
      <c r="J347" s="308"/>
      <c r="K347" s="308"/>
      <c r="L347" s="308"/>
      <c r="M347" s="308"/>
      <c r="N347" s="308"/>
      <c r="O347" s="308"/>
      <c r="P347" s="308"/>
      <c r="Q347" s="309"/>
      <c r="R347" s="398"/>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0"/>
      <c r="BU347" s="306" t="str">
        <f>IF(BV347="","",COUNTIFS($BV$197:BV347,"○"))&amp;BV347</f>
        <v/>
      </c>
      <c r="BV347" s="306" t="str">
        <f t="shared" ref="BV347" si="37">IF(BW347&lt;&gt;"","○","")</f>
        <v/>
      </c>
      <c r="BW347" s="305" t="str">
        <f>DBCS(IF(LEN(R341)&gt;98,MID(R341,97,48),""))</f>
        <v/>
      </c>
      <c r="BX347" s="305"/>
    </row>
    <row r="348" spans="2:86" ht="5.25" customHeight="1" x14ac:dyDescent="0.15">
      <c r="B348" s="245"/>
      <c r="C348" s="246"/>
      <c r="D348" s="247"/>
      <c r="G348" s="308"/>
      <c r="H348" s="308"/>
      <c r="I348" s="308"/>
      <c r="J348" s="308"/>
      <c r="K348" s="308"/>
      <c r="L348" s="308"/>
      <c r="M348" s="308"/>
      <c r="N348" s="308"/>
      <c r="O348" s="308"/>
      <c r="P348" s="308"/>
      <c r="Q348" s="309"/>
      <c r="R348" s="398"/>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400"/>
      <c r="BU348" s="306"/>
      <c r="BV348" s="306"/>
      <c r="BW348" s="305"/>
      <c r="BX348" s="305"/>
    </row>
    <row r="349" spans="2:86" ht="5.25" customHeight="1" x14ac:dyDescent="0.15">
      <c r="B349" s="245"/>
      <c r="C349" s="246"/>
      <c r="D349" s="247"/>
      <c r="G349" s="308"/>
      <c r="H349" s="308"/>
      <c r="I349" s="308"/>
      <c r="J349" s="308"/>
      <c r="K349" s="308"/>
      <c r="L349" s="308"/>
      <c r="M349" s="308"/>
      <c r="N349" s="308"/>
      <c r="O349" s="308"/>
      <c r="P349" s="308"/>
      <c r="Q349" s="309"/>
      <c r="R349" s="401"/>
      <c r="S349" s="402"/>
      <c r="T349" s="402"/>
      <c r="U349" s="402"/>
      <c r="V349" s="402"/>
      <c r="W349" s="402"/>
      <c r="X349" s="402"/>
      <c r="Y349" s="402"/>
      <c r="Z349" s="402"/>
      <c r="AA349" s="402"/>
      <c r="AB349" s="402"/>
      <c r="AC349" s="402"/>
      <c r="AD349" s="402"/>
      <c r="AE349" s="402"/>
      <c r="AF349" s="402"/>
      <c r="AG349" s="402"/>
      <c r="AH349" s="402"/>
      <c r="AI349" s="402"/>
      <c r="AJ349" s="402"/>
      <c r="AK349" s="402"/>
      <c r="AL349" s="402"/>
      <c r="AM349" s="402"/>
      <c r="AN349" s="402"/>
      <c r="AO349" s="402"/>
      <c r="AP349" s="402"/>
      <c r="AQ349" s="402"/>
      <c r="AR349" s="402"/>
      <c r="AS349" s="402"/>
      <c r="AT349" s="402"/>
      <c r="AU349" s="402"/>
      <c r="AV349" s="402"/>
      <c r="AW349" s="402"/>
      <c r="AX349" s="402"/>
      <c r="AY349" s="402"/>
      <c r="AZ349" s="402"/>
      <c r="BA349" s="402"/>
      <c r="BB349" s="402"/>
      <c r="BC349" s="402"/>
      <c r="BD349" s="402"/>
      <c r="BE349" s="402"/>
      <c r="BF349" s="402"/>
      <c r="BG349" s="402"/>
      <c r="BH349" s="402"/>
      <c r="BI349" s="402"/>
      <c r="BJ349" s="402"/>
      <c r="BK349" s="402"/>
      <c r="BL349" s="402"/>
      <c r="BM349" s="402"/>
      <c r="BN349" s="402"/>
      <c r="BO349" s="402"/>
      <c r="BP349" s="402"/>
      <c r="BQ349" s="402"/>
      <c r="BR349" s="402"/>
      <c r="BS349" s="402"/>
      <c r="BT349" s="403"/>
      <c r="BU349" s="306"/>
      <c r="BV349" s="306"/>
      <c r="BW349" s="305"/>
      <c r="BX349" s="305"/>
    </row>
    <row r="350" spans="2:86" ht="5.25" customHeight="1" x14ac:dyDescent="0.15">
      <c r="B350" s="245"/>
      <c r="C350" s="246"/>
      <c r="D350" s="247"/>
    </row>
    <row r="351" spans="2:86" ht="5.25" customHeight="1" x14ac:dyDescent="0.15">
      <c r="B351" s="245"/>
      <c r="C351" s="246"/>
      <c r="D351" s="247"/>
      <c r="G351" s="308" t="s">
        <v>224</v>
      </c>
      <c r="H351" s="308"/>
      <c r="I351" s="308"/>
      <c r="J351" s="308"/>
      <c r="K351" s="308"/>
      <c r="L351" s="308"/>
      <c r="M351" s="308"/>
      <c r="N351" s="308"/>
      <c r="O351" s="308"/>
      <c r="P351" s="308"/>
      <c r="Q351" s="309"/>
      <c r="R351" s="395"/>
      <c r="S351" s="396"/>
      <c r="T351" s="396"/>
      <c r="U351" s="396"/>
      <c r="V351" s="396"/>
      <c r="W351" s="396"/>
      <c r="X351" s="396"/>
      <c r="Y351" s="396"/>
      <c r="Z351" s="396"/>
      <c r="AA351" s="396"/>
      <c r="AB351" s="396"/>
      <c r="AC351" s="396"/>
      <c r="AD351" s="396"/>
      <c r="AE351" s="396"/>
      <c r="AF351" s="396"/>
      <c r="AG351" s="396"/>
      <c r="AH351" s="396"/>
      <c r="AI351" s="396"/>
      <c r="AJ351" s="396"/>
      <c r="AK351" s="396"/>
      <c r="AL351" s="396"/>
      <c r="AM351" s="396"/>
      <c r="AN351" s="396"/>
      <c r="AO351" s="396"/>
      <c r="AP351" s="396"/>
      <c r="AQ351" s="396"/>
      <c r="AR351" s="396"/>
      <c r="AS351" s="396"/>
      <c r="AT351" s="396"/>
      <c r="AU351" s="396"/>
      <c r="AV351" s="396"/>
      <c r="AW351" s="396"/>
      <c r="AX351" s="396"/>
      <c r="AY351" s="396"/>
      <c r="AZ351" s="396"/>
      <c r="BA351" s="396"/>
      <c r="BB351" s="396"/>
      <c r="BC351" s="396"/>
      <c r="BD351" s="396"/>
      <c r="BE351" s="396"/>
      <c r="BF351" s="396"/>
      <c r="BG351" s="396"/>
      <c r="BH351" s="396"/>
      <c r="BI351" s="396"/>
      <c r="BJ351" s="396"/>
      <c r="BK351" s="396"/>
      <c r="BL351" s="396"/>
      <c r="BM351" s="396"/>
      <c r="BN351" s="396"/>
      <c r="BO351" s="396"/>
      <c r="BP351" s="396"/>
      <c r="BQ351" s="396"/>
      <c r="BR351" s="396"/>
      <c r="BS351" s="396"/>
      <c r="BT351" s="397"/>
      <c r="BU351" s="306" t="str">
        <f>IF(BV351="","",COUNTIFS($BV$197:BV351,"○"))&amp;BV351</f>
        <v/>
      </c>
      <c r="BV351" s="306" t="str">
        <f>IF(BW351&lt;&gt;"","○","")</f>
        <v/>
      </c>
      <c r="BW351" s="305" t="str">
        <f>DBCS(MID(R351,1,48))</f>
        <v/>
      </c>
      <c r="BX351" s="332" t="s">
        <v>160</v>
      </c>
    </row>
    <row r="352" spans="2:86" ht="5.25" customHeight="1" x14ac:dyDescent="0.15">
      <c r="B352" s="245"/>
      <c r="C352" s="246"/>
      <c r="D352" s="247"/>
      <c r="G352" s="308"/>
      <c r="H352" s="308"/>
      <c r="I352" s="308"/>
      <c r="J352" s="308"/>
      <c r="K352" s="308"/>
      <c r="L352" s="308"/>
      <c r="M352" s="308"/>
      <c r="N352" s="308"/>
      <c r="O352" s="308"/>
      <c r="P352" s="308"/>
      <c r="Q352" s="309"/>
      <c r="R352" s="398"/>
      <c r="S352" s="399"/>
      <c r="T352" s="399"/>
      <c r="U352" s="399"/>
      <c r="V352" s="399"/>
      <c r="W352" s="399"/>
      <c r="X352" s="399"/>
      <c r="Y352" s="399"/>
      <c r="Z352" s="399"/>
      <c r="AA352" s="399"/>
      <c r="AB352" s="399"/>
      <c r="AC352" s="399"/>
      <c r="AD352" s="399"/>
      <c r="AE352" s="399"/>
      <c r="AF352" s="399"/>
      <c r="AG352" s="399"/>
      <c r="AH352" s="399"/>
      <c r="AI352" s="399"/>
      <c r="AJ352" s="399"/>
      <c r="AK352" s="399"/>
      <c r="AL352" s="399"/>
      <c r="AM352" s="399"/>
      <c r="AN352" s="399"/>
      <c r="AO352" s="399"/>
      <c r="AP352" s="399"/>
      <c r="AQ352" s="399"/>
      <c r="AR352" s="399"/>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400"/>
      <c r="BU352" s="306"/>
      <c r="BV352" s="306"/>
      <c r="BW352" s="305"/>
      <c r="BX352" s="332"/>
    </row>
    <row r="353" spans="2:76" ht="5.25" customHeight="1" x14ac:dyDescent="0.15">
      <c r="B353" s="245"/>
      <c r="C353" s="246"/>
      <c r="D353" s="247"/>
      <c r="G353" s="308"/>
      <c r="H353" s="308"/>
      <c r="I353" s="308"/>
      <c r="J353" s="308"/>
      <c r="K353" s="308"/>
      <c r="L353" s="308"/>
      <c r="M353" s="308"/>
      <c r="N353" s="308"/>
      <c r="O353" s="308"/>
      <c r="P353" s="308"/>
      <c r="Q353" s="309"/>
      <c r="R353" s="398"/>
      <c r="S353" s="399"/>
      <c r="T353" s="399"/>
      <c r="U353" s="399"/>
      <c r="V353" s="399"/>
      <c r="W353" s="399"/>
      <c r="X353" s="399"/>
      <c r="Y353" s="399"/>
      <c r="Z353" s="399"/>
      <c r="AA353" s="399"/>
      <c r="AB353" s="399"/>
      <c r="AC353" s="399"/>
      <c r="AD353" s="399"/>
      <c r="AE353" s="399"/>
      <c r="AF353" s="399"/>
      <c r="AG353" s="399"/>
      <c r="AH353" s="399"/>
      <c r="AI353" s="399"/>
      <c r="AJ353" s="399"/>
      <c r="AK353" s="399"/>
      <c r="AL353" s="399"/>
      <c r="AM353" s="399"/>
      <c r="AN353" s="399"/>
      <c r="AO353" s="399"/>
      <c r="AP353" s="399"/>
      <c r="AQ353" s="399"/>
      <c r="AR353" s="399"/>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400"/>
      <c r="BU353" s="306"/>
      <c r="BV353" s="306"/>
      <c r="BW353" s="305"/>
      <c r="BX353" s="332"/>
    </row>
    <row r="354" spans="2:76" ht="5.25" customHeight="1" x14ac:dyDescent="0.15">
      <c r="B354" s="245"/>
      <c r="C354" s="246"/>
      <c r="D354" s="247"/>
      <c r="G354" s="308" t="str">
        <f>"現在"&amp;LEN(R351)&amp;"字"</f>
        <v>現在0字</v>
      </c>
      <c r="H354" s="308"/>
      <c r="I354" s="308"/>
      <c r="J354" s="308"/>
      <c r="K354" s="308"/>
      <c r="L354" s="308"/>
      <c r="M354" s="308"/>
      <c r="N354" s="308"/>
      <c r="O354" s="308"/>
      <c r="P354" s="308"/>
      <c r="Q354" s="309"/>
      <c r="R354" s="398"/>
      <c r="S354" s="399"/>
      <c r="T354" s="399"/>
      <c r="U354" s="399"/>
      <c r="V354" s="399"/>
      <c r="W354" s="399"/>
      <c r="X354" s="399"/>
      <c r="Y354" s="399"/>
      <c r="Z354" s="399"/>
      <c r="AA354" s="399"/>
      <c r="AB354" s="399"/>
      <c r="AC354" s="399"/>
      <c r="AD354" s="399"/>
      <c r="AE354" s="399"/>
      <c r="AF354" s="399"/>
      <c r="AG354" s="399"/>
      <c r="AH354" s="399"/>
      <c r="AI354" s="399"/>
      <c r="AJ354" s="399"/>
      <c r="AK354" s="399"/>
      <c r="AL354" s="399"/>
      <c r="AM354" s="399"/>
      <c r="AN354" s="399"/>
      <c r="AO354" s="399"/>
      <c r="AP354" s="399"/>
      <c r="AQ354" s="399"/>
      <c r="AR354" s="399"/>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400"/>
      <c r="BU354" s="306" t="str">
        <f>IF(BV354="","",COUNTIFS($BV$197:BV354,"○"))&amp;BV354</f>
        <v/>
      </c>
      <c r="BV354" s="306" t="str">
        <f t="shared" ref="BV354" si="38">IF(BW354&lt;&gt;"","○","")</f>
        <v/>
      </c>
      <c r="BW354" s="305" t="str">
        <f>DBCS(IF(LEN(R351)&gt;48,MID(R351,49,48),""))</f>
        <v/>
      </c>
      <c r="BX354" s="305"/>
    </row>
    <row r="355" spans="2:76" ht="5.25" customHeight="1" x14ac:dyDescent="0.15">
      <c r="B355" s="245"/>
      <c r="C355" s="246"/>
      <c r="D355" s="247"/>
      <c r="G355" s="308"/>
      <c r="H355" s="308"/>
      <c r="I355" s="308"/>
      <c r="J355" s="308"/>
      <c r="K355" s="308"/>
      <c r="L355" s="308"/>
      <c r="M355" s="308"/>
      <c r="N355" s="308"/>
      <c r="O355" s="308"/>
      <c r="P355" s="308"/>
      <c r="Q355" s="309"/>
      <c r="R355" s="398"/>
      <c r="S355" s="399"/>
      <c r="T355" s="399"/>
      <c r="U355" s="399"/>
      <c r="V355" s="399"/>
      <c r="W355" s="399"/>
      <c r="X355" s="399"/>
      <c r="Y355" s="399"/>
      <c r="Z355" s="399"/>
      <c r="AA355" s="399"/>
      <c r="AB355" s="399"/>
      <c r="AC355" s="399"/>
      <c r="AD355" s="399"/>
      <c r="AE355" s="399"/>
      <c r="AF355" s="399"/>
      <c r="AG355" s="399"/>
      <c r="AH355" s="399"/>
      <c r="AI355" s="399"/>
      <c r="AJ355" s="399"/>
      <c r="AK355" s="399"/>
      <c r="AL355" s="399"/>
      <c r="AM355" s="399"/>
      <c r="AN355" s="399"/>
      <c r="AO355" s="399"/>
      <c r="AP355" s="399"/>
      <c r="AQ355" s="399"/>
      <c r="AR355" s="399"/>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400"/>
      <c r="BU355" s="306"/>
      <c r="BV355" s="306"/>
      <c r="BW355" s="305"/>
      <c r="BX355" s="305"/>
    </row>
    <row r="356" spans="2:76" ht="5.25" customHeight="1" x14ac:dyDescent="0.15">
      <c r="B356" s="245"/>
      <c r="C356" s="246"/>
      <c r="D356" s="247"/>
      <c r="G356" s="308"/>
      <c r="H356" s="308"/>
      <c r="I356" s="308"/>
      <c r="J356" s="308"/>
      <c r="K356" s="308"/>
      <c r="L356" s="308"/>
      <c r="M356" s="308"/>
      <c r="N356" s="308"/>
      <c r="O356" s="308"/>
      <c r="P356" s="308"/>
      <c r="Q356" s="309"/>
      <c r="R356" s="398"/>
      <c r="S356" s="399"/>
      <c r="T356" s="399"/>
      <c r="U356" s="399"/>
      <c r="V356" s="399"/>
      <c r="W356" s="399"/>
      <c r="X356" s="399"/>
      <c r="Y356" s="399"/>
      <c r="Z356" s="399"/>
      <c r="AA356" s="399"/>
      <c r="AB356" s="399"/>
      <c r="AC356" s="399"/>
      <c r="AD356" s="399"/>
      <c r="AE356" s="399"/>
      <c r="AF356" s="399"/>
      <c r="AG356" s="399"/>
      <c r="AH356" s="399"/>
      <c r="AI356" s="399"/>
      <c r="AJ356" s="399"/>
      <c r="AK356" s="399"/>
      <c r="AL356" s="399"/>
      <c r="AM356" s="399"/>
      <c r="AN356" s="399"/>
      <c r="AO356" s="399"/>
      <c r="AP356" s="399"/>
      <c r="AQ356" s="399"/>
      <c r="AR356" s="399"/>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400"/>
      <c r="BU356" s="306"/>
      <c r="BV356" s="306"/>
      <c r="BW356" s="305"/>
      <c r="BX356" s="305"/>
    </row>
    <row r="357" spans="2:76" ht="5.25" customHeight="1" x14ac:dyDescent="0.15">
      <c r="B357" s="245"/>
      <c r="C357" s="246"/>
      <c r="D357" s="247"/>
      <c r="G357" s="308"/>
      <c r="H357" s="308"/>
      <c r="I357" s="308"/>
      <c r="J357" s="308"/>
      <c r="K357" s="308"/>
      <c r="L357" s="308"/>
      <c r="M357" s="308"/>
      <c r="N357" s="308"/>
      <c r="O357" s="308"/>
      <c r="P357" s="308"/>
      <c r="Q357" s="309"/>
      <c r="R357" s="398"/>
      <c r="S357" s="399"/>
      <c r="T357" s="399"/>
      <c r="U357" s="399"/>
      <c r="V357" s="399"/>
      <c r="W357" s="399"/>
      <c r="X357" s="399"/>
      <c r="Y357" s="399"/>
      <c r="Z357" s="399"/>
      <c r="AA357" s="399"/>
      <c r="AB357" s="399"/>
      <c r="AC357" s="399"/>
      <c r="AD357" s="399"/>
      <c r="AE357" s="399"/>
      <c r="AF357" s="399"/>
      <c r="AG357" s="399"/>
      <c r="AH357" s="399"/>
      <c r="AI357" s="399"/>
      <c r="AJ357" s="399"/>
      <c r="AK357" s="399"/>
      <c r="AL357" s="399"/>
      <c r="AM357" s="399"/>
      <c r="AN357" s="399"/>
      <c r="AO357" s="399"/>
      <c r="AP357" s="399"/>
      <c r="AQ357" s="399"/>
      <c r="AR357" s="399"/>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400"/>
      <c r="BU357" s="306" t="str">
        <f>IF(BV357="","",COUNTIFS($BV$197:BV357,"○"))&amp;BV357</f>
        <v/>
      </c>
      <c r="BV357" s="306" t="str">
        <f t="shared" ref="BV357" si="39">IF(BW357&lt;&gt;"","○","")</f>
        <v/>
      </c>
      <c r="BW357" s="305" t="str">
        <f>DBCS(IF(LEN(R351)&gt;98,MID(R351,97,48),""))</f>
        <v/>
      </c>
      <c r="BX357" s="305"/>
    </row>
    <row r="358" spans="2:76" ht="5.25" customHeight="1" x14ac:dyDescent="0.15">
      <c r="B358" s="245"/>
      <c r="C358" s="246"/>
      <c r="D358" s="247"/>
      <c r="G358" s="308"/>
      <c r="H358" s="308"/>
      <c r="I358" s="308"/>
      <c r="J358" s="308"/>
      <c r="K358" s="308"/>
      <c r="L358" s="308"/>
      <c r="M358" s="308"/>
      <c r="N358" s="308"/>
      <c r="O358" s="308"/>
      <c r="P358" s="308"/>
      <c r="Q358" s="309"/>
      <c r="R358" s="398"/>
      <c r="S358" s="399"/>
      <c r="T358" s="399"/>
      <c r="U358" s="399"/>
      <c r="V358" s="399"/>
      <c r="W358" s="399"/>
      <c r="X358" s="399"/>
      <c r="Y358" s="399"/>
      <c r="Z358" s="399"/>
      <c r="AA358" s="399"/>
      <c r="AB358" s="399"/>
      <c r="AC358" s="399"/>
      <c r="AD358" s="399"/>
      <c r="AE358" s="399"/>
      <c r="AF358" s="399"/>
      <c r="AG358" s="399"/>
      <c r="AH358" s="399"/>
      <c r="AI358" s="399"/>
      <c r="AJ358" s="399"/>
      <c r="AK358" s="399"/>
      <c r="AL358" s="399"/>
      <c r="AM358" s="399"/>
      <c r="AN358" s="399"/>
      <c r="AO358" s="399"/>
      <c r="AP358" s="399"/>
      <c r="AQ358" s="399"/>
      <c r="AR358" s="399"/>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400"/>
      <c r="BU358" s="306"/>
      <c r="BV358" s="306"/>
      <c r="BW358" s="305"/>
      <c r="BX358" s="305"/>
    </row>
    <row r="359" spans="2:76" ht="5.25" customHeight="1" x14ac:dyDescent="0.15">
      <c r="B359" s="245"/>
      <c r="C359" s="246"/>
      <c r="D359" s="247"/>
      <c r="G359" s="308"/>
      <c r="H359" s="308"/>
      <c r="I359" s="308"/>
      <c r="J359" s="308"/>
      <c r="K359" s="308"/>
      <c r="L359" s="308"/>
      <c r="M359" s="308"/>
      <c r="N359" s="308"/>
      <c r="O359" s="308"/>
      <c r="P359" s="308"/>
      <c r="Q359" s="309"/>
      <c r="R359" s="401"/>
      <c r="S359" s="402"/>
      <c r="T359" s="402"/>
      <c r="U359" s="402"/>
      <c r="V359" s="402"/>
      <c r="W359" s="402"/>
      <c r="X359" s="402"/>
      <c r="Y359" s="402"/>
      <c r="Z359" s="402"/>
      <c r="AA359" s="402"/>
      <c r="AB359" s="402"/>
      <c r="AC359" s="402"/>
      <c r="AD359" s="402"/>
      <c r="AE359" s="402"/>
      <c r="AF359" s="402"/>
      <c r="AG359" s="402"/>
      <c r="AH359" s="402"/>
      <c r="AI359" s="402"/>
      <c r="AJ359" s="402"/>
      <c r="AK359" s="402"/>
      <c r="AL359" s="402"/>
      <c r="AM359" s="402"/>
      <c r="AN359" s="402"/>
      <c r="AO359" s="402"/>
      <c r="AP359" s="402"/>
      <c r="AQ359" s="402"/>
      <c r="AR359" s="402"/>
      <c r="AS359" s="402"/>
      <c r="AT359" s="402"/>
      <c r="AU359" s="402"/>
      <c r="AV359" s="402"/>
      <c r="AW359" s="402"/>
      <c r="AX359" s="402"/>
      <c r="AY359" s="402"/>
      <c r="AZ359" s="402"/>
      <c r="BA359" s="402"/>
      <c r="BB359" s="402"/>
      <c r="BC359" s="402"/>
      <c r="BD359" s="402"/>
      <c r="BE359" s="402"/>
      <c r="BF359" s="402"/>
      <c r="BG359" s="402"/>
      <c r="BH359" s="402"/>
      <c r="BI359" s="402"/>
      <c r="BJ359" s="402"/>
      <c r="BK359" s="402"/>
      <c r="BL359" s="402"/>
      <c r="BM359" s="402"/>
      <c r="BN359" s="402"/>
      <c r="BO359" s="402"/>
      <c r="BP359" s="402"/>
      <c r="BQ359" s="402"/>
      <c r="BR359" s="402"/>
      <c r="BS359" s="402"/>
      <c r="BT359" s="403"/>
      <c r="BU359" s="306"/>
      <c r="BV359" s="306"/>
      <c r="BW359" s="305"/>
      <c r="BX359" s="305"/>
    </row>
    <row r="360" spans="2:76" ht="5.25" customHeight="1" x14ac:dyDescent="0.15">
      <c r="B360" s="245"/>
      <c r="C360" s="246"/>
      <c r="D360" s="247"/>
    </row>
    <row r="361" spans="2:76" ht="5.25" customHeight="1" x14ac:dyDescent="0.15">
      <c r="B361" s="245"/>
      <c r="C361" s="246"/>
      <c r="D361" s="247"/>
      <c r="G361" s="308" t="s">
        <v>225</v>
      </c>
      <c r="H361" s="308"/>
      <c r="I361" s="308"/>
      <c r="J361" s="308"/>
      <c r="K361" s="308"/>
      <c r="L361" s="308"/>
      <c r="M361" s="308"/>
      <c r="N361" s="308"/>
      <c r="O361" s="308"/>
      <c r="P361" s="308"/>
      <c r="Q361" s="309"/>
      <c r="R361" s="395"/>
      <c r="S361" s="396"/>
      <c r="T361" s="396"/>
      <c r="U361" s="396"/>
      <c r="V361" s="396"/>
      <c r="W361" s="396"/>
      <c r="X361" s="396"/>
      <c r="Y361" s="396"/>
      <c r="Z361" s="396"/>
      <c r="AA361" s="396"/>
      <c r="AB361" s="396"/>
      <c r="AC361" s="396"/>
      <c r="AD361" s="396"/>
      <c r="AE361" s="396"/>
      <c r="AF361" s="396"/>
      <c r="AG361" s="396"/>
      <c r="AH361" s="396"/>
      <c r="AI361" s="396"/>
      <c r="AJ361" s="396"/>
      <c r="AK361" s="396"/>
      <c r="AL361" s="396"/>
      <c r="AM361" s="396"/>
      <c r="AN361" s="396"/>
      <c r="AO361" s="396"/>
      <c r="AP361" s="396"/>
      <c r="AQ361" s="396"/>
      <c r="AR361" s="396"/>
      <c r="AS361" s="396"/>
      <c r="AT361" s="396"/>
      <c r="AU361" s="396"/>
      <c r="AV361" s="396"/>
      <c r="AW361" s="396"/>
      <c r="AX361" s="396"/>
      <c r="AY361" s="396"/>
      <c r="AZ361" s="396"/>
      <c r="BA361" s="396"/>
      <c r="BB361" s="396"/>
      <c r="BC361" s="396"/>
      <c r="BD361" s="396"/>
      <c r="BE361" s="396"/>
      <c r="BF361" s="396"/>
      <c r="BG361" s="396"/>
      <c r="BH361" s="396"/>
      <c r="BI361" s="396"/>
      <c r="BJ361" s="396"/>
      <c r="BK361" s="396"/>
      <c r="BL361" s="396"/>
      <c r="BM361" s="396"/>
      <c r="BN361" s="396"/>
      <c r="BO361" s="396"/>
      <c r="BP361" s="396"/>
      <c r="BQ361" s="396"/>
      <c r="BR361" s="396"/>
      <c r="BS361" s="396"/>
      <c r="BT361" s="397"/>
      <c r="BU361" s="306" t="str">
        <f>IF(BV361="","",COUNTIFS($BV$197:BV361,"○"))&amp;BV361</f>
        <v/>
      </c>
      <c r="BV361" s="306" t="str">
        <f>IF(BW361&lt;&gt;"","○","")</f>
        <v/>
      </c>
      <c r="BW361" s="305" t="str">
        <f>DBCS(MID(R361,1,48))</f>
        <v/>
      </c>
      <c r="BX361" s="332" t="s">
        <v>161</v>
      </c>
    </row>
    <row r="362" spans="2:76" ht="5.25" customHeight="1" x14ac:dyDescent="0.15">
      <c r="B362" s="245"/>
      <c r="C362" s="246"/>
      <c r="D362" s="247"/>
      <c r="G362" s="308"/>
      <c r="H362" s="308"/>
      <c r="I362" s="308"/>
      <c r="J362" s="308"/>
      <c r="K362" s="308"/>
      <c r="L362" s="308"/>
      <c r="M362" s="308"/>
      <c r="N362" s="308"/>
      <c r="O362" s="308"/>
      <c r="P362" s="308"/>
      <c r="Q362" s="309"/>
      <c r="R362" s="398"/>
      <c r="S362" s="399"/>
      <c r="T362" s="399"/>
      <c r="U362" s="399"/>
      <c r="V362" s="399"/>
      <c r="W362" s="399"/>
      <c r="X362" s="399"/>
      <c r="Y362" s="399"/>
      <c r="Z362" s="399"/>
      <c r="AA362" s="399"/>
      <c r="AB362" s="399"/>
      <c r="AC362" s="399"/>
      <c r="AD362" s="399"/>
      <c r="AE362" s="399"/>
      <c r="AF362" s="399"/>
      <c r="AG362" s="399"/>
      <c r="AH362" s="399"/>
      <c r="AI362" s="399"/>
      <c r="AJ362" s="399"/>
      <c r="AK362" s="399"/>
      <c r="AL362" s="399"/>
      <c r="AM362" s="399"/>
      <c r="AN362" s="399"/>
      <c r="AO362" s="399"/>
      <c r="AP362" s="399"/>
      <c r="AQ362" s="399"/>
      <c r="AR362" s="399"/>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400"/>
      <c r="BU362" s="306"/>
      <c r="BV362" s="306"/>
      <c r="BW362" s="305"/>
      <c r="BX362" s="332"/>
    </row>
    <row r="363" spans="2:76" ht="5.25" customHeight="1" x14ac:dyDescent="0.15">
      <c r="B363" s="245"/>
      <c r="C363" s="246"/>
      <c r="D363" s="247"/>
      <c r="G363" s="308"/>
      <c r="H363" s="308"/>
      <c r="I363" s="308"/>
      <c r="J363" s="308"/>
      <c r="K363" s="308"/>
      <c r="L363" s="308"/>
      <c r="M363" s="308"/>
      <c r="N363" s="308"/>
      <c r="O363" s="308"/>
      <c r="P363" s="308"/>
      <c r="Q363" s="309"/>
      <c r="R363" s="398"/>
      <c r="S363" s="399"/>
      <c r="T363" s="399"/>
      <c r="U363" s="399"/>
      <c r="V363" s="399"/>
      <c r="W363" s="399"/>
      <c r="X363" s="399"/>
      <c r="Y363" s="399"/>
      <c r="Z363" s="399"/>
      <c r="AA363" s="399"/>
      <c r="AB363" s="399"/>
      <c r="AC363" s="399"/>
      <c r="AD363" s="399"/>
      <c r="AE363" s="399"/>
      <c r="AF363" s="399"/>
      <c r="AG363" s="399"/>
      <c r="AH363" s="399"/>
      <c r="AI363" s="399"/>
      <c r="AJ363" s="399"/>
      <c r="AK363" s="399"/>
      <c r="AL363" s="399"/>
      <c r="AM363" s="399"/>
      <c r="AN363" s="399"/>
      <c r="AO363" s="399"/>
      <c r="AP363" s="399"/>
      <c r="AQ363" s="399"/>
      <c r="AR363" s="399"/>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400"/>
      <c r="BU363" s="306"/>
      <c r="BV363" s="306"/>
      <c r="BW363" s="305"/>
      <c r="BX363" s="332"/>
    </row>
    <row r="364" spans="2:76" ht="5.25" customHeight="1" x14ac:dyDescent="0.15">
      <c r="B364" s="245"/>
      <c r="C364" s="246"/>
      <c r="D364" s="247"/>
      <c r="G364" s="308" t="str">
        <f>"現在"&amp;LEN(R361)&amp;"字"</f>
        <v>現在0字</v>
      </c>
      <c r="H364" s="308"/>
      <c r="I364" s="308"/>
      <c r="J364" s="308"/>
      <c r="K364" s="308"/>
      <c r="L364" s="308"/>
      <c r="M364" s="308"/>
      <c r="N364" s="308"/>
      <c r="O364" s="308"/>
      <c r="P364" s="308"/>
      <c r="Q364" s="309"/>
      <c r="R364" s="398"/>
      <c r="S364" s="399"/>
      <c r="T364" s="399"/>
      <c r="U364" s="399"/>
      <c r="V364" s="399"/>
      <c r="W364" s="399"/>
      <c r="X364" s="399"/>
      <c r="Y364" s="399"/>
      <c r="Z364" s="399"/>
      <c r="AA364" s="399"/>
      <c r="AB364" s="399"/>
      <c r="AC364" s="399"/>
      <c r="AD364" s="399"/>
      <c r="AE364" s="399"/>
      <c r="AF364" s="399"/>
      <c r="AG364" s="399"/>
      <c r="AH364" s="399"/>
      <c r="AI364" s="399"/>
      <c r="AJ364" s="399"/>
      <c r="AK364" s="399"/>
      <c r="AL364" s="399"/>
      <c r="AM364" s="399"/>
      <c r="AN364" s="399"/>
      <c r="AO364" s="399"/>
      <c r="AP364" s="399"/>
      <c r="AQ364" s="399"/>
      <c r="AR364" s="399"/>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400"/>
      <c r="BU364" s="306" t="str">
        <f>IF(BV364="","",COUNTIFS($BV$197:BV364,"○"))&amp;BV364</f>
        <v/>
      </c>
      <c r="BV364" s="306" t="str">
        <f t="shared" ref="BV364" si="40">IF(BW364&lt;&gt;"","○","")</f>
        <v/>
      </c>
      <c r="BW364" s="305" t="str">
        <f>DBCS(IF(LEN(R361)&gt;48,MID(R361,49,48),""))</f>
        <v/>
      </c>
      <c r="BX364" s="305"/>
    </row>
    <row r="365" spans="2:76" ht="5.25" customHeight="1" x14ac:dyDescent="0.15">
      <c r="B365" s="245"/>
      <c r="C365" s="246"/>
      <c r="D365" s="247"/>
      <c r="G365" s="308"/>
      <c r="H365" s="308"/>
      <c r="I365" s="308"/>
      <c r="J365" s="308"/>
      <c r="K365" s="308"/>
      <c r="L365" s="308"/>
      <c r="M365" s="308"/>
      <c r="N365" s="308"/>
      <c r="O365" s="308"/>
      <c r="P365" s="308"/>
      <c r="Q365" s="309"/>
      <c r="R365" s="398"/>
      <c r="S365" s="399"/>
      <c r="T365" s="399"/>
      <c r="U365" s="399"/>
      <c r="V365" s="399"/>
      <c r="W365" s="399"/>
      <c r="X365" s="399"/>
      <c r="Y365" s="399"/>
      <c r="Z365" s="399"/>
      <c r="AA365" s="399"/>
      <c r="AB365" s="399"/>
      <c r="AC365" s="399"/>
      <c r="AD365" s="399"/>
      <c r="AE365" s="399"/>
      <c r="AF365" s="399"/>
      <c r="AG365" s="399"/>
      <c r="AH365" s="399"/>
      <c r="AI365" s="399"/>
      <c r="AJ365" s="399"/>
      <c r="AK365" s="399"/>
      <c r="AL365" s="399"/>
      <c r="AM365" s="399"/>
      <c r="AN365" s="399"/>
      <c r="AO365" s="399"/>
      <c r="AP365" s="399"/>
      <c r="AQ365" s="399"/>
      <c r="AR365" s="399"/>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400"/>
      <c r="BU365" s="306"/>
      <c r="BV365" s="306"/>
      <c r="BW365" s="305"/>
      <c r="BX365" s="305"/>
    </row>
    <row r="366" spans="2:76" ht="5.25" customHeight="1" x14ac:dyDescent="0.15">
      <c r="B366" s="245"/>
      <c r="C366" s="246"/>
      <c r="D366" s="247"/>
      <c r="G366" s="308"/>
      <c r="H366" s="308"/>
      <c r="I366" s="308"/>
      <c r="J366" s="308"/>
      <c r="K366" s="308"/>
      <c r="L366" s="308"/>
      <c r="M366" s="308"/>
      <c r="N366" s="308"/>
      <c r="O366" s="308"/>
      <c r="P366" s="308"/>
      <c r="Q366" s="309"/>
      <c r="R366" s="398"/>
      <c r="S366" s="399"/>
      <c r="T366" s="399"/>
      <c r="U366" s="399"/>
      <c r="V366" s="399"/>
      <c r="W366" s="399"/>
      <c r="X366" s="399"/>
      <c r="Y366" s="399"/>
      <c r="Z366" s="399"/>
      <c r="AA366" s="399"/>
      <c r="AB366" s="399"/>
      <c r="AC366" s="399"/>
      <c r="AD366" s="399"/>
      <c r="AE366" s="399"/>
      <c r="AF366" s="399"/>
      <c r="AG366" s="399"/>
      <c r="AH366" s="399"/>
      <c r="AI366" s="399"/>
      <c r="AJ366" s="399"/>
      <c r="AK366" s="399"/>
      <c r="AL366" s="399"/>
      <c r="AM366" s="399"/>
      <c r="AN366" s="399"/>
      <c r="AO366" s="399"/>
      <c r="AP366" s="399"/>
      <c r="AQ366" s="399"/>
      <c r="AR366" s="399"/>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400"/>
      <c r="BU366" s="306"/>
      <c r="BV366" s="306"/>
      <c r="BW366" s="305"/>
      <c r="BX366" s="305"/>
    </row>
    <row r="367" spans="2:76" ht="5.25" customHeight="1" x14ac:dyDescent="0.15">
      <c r="B367" s="245"/>
      <c r="C367" s="246"/>
      <c r="D367" s="247"/>
      <c r="G367" s="308"/>
      <c r="H367" s="308"/>
      <c r="I367" s="308"/>
      <c r="J367" s="308"/>
      <c r="K367" s="308"/>
      <c r="L367" s="308"/>
      <c r="M367" s="308"/>
      <c r="N367" s="308"/>
      <c r="O367" s="308"/>
      <c r="P367" s="308"/>
      <c r="Q367" s="309"/>
      <c r="R367" s="398"/>
      <c r="S367" s="399"/>
      <c r="T367" s="399"/>
      <c r="U367" s="399"/>
      <c r="V367" s="399"/>
      <c r="W367" s="399"/>
      <c r="X367" s="399"/>
      <c r="Y367" s="399"/>
      <c r="Z367" s="399"/>
      <c r="AA367" s="399"/>
      <c r="AB367" s="399"/>
      <c r="AC367" s="399"/>
      <c r="AD367" s="399"/>
      <c r="AE367" s="399"/>
      <c r="AF367" s="399"/>
      <c r="AG367" s="399"/>
      <c r="AH367" s="399"/>
      <c r="AI367" s="399"/>
      <c r="AJ367" s="399"/>
      <c r="AK367" s="399"/>
      <c r="AL367" s="399"/>
      <c r="AM367" s="399"/>
      <c r="AN367" s="399"/>
      <c r="AO367" s="399"/>
      <c r="AP367" s="399"/>
      <c r="AQ367" s="399"/>
      <c r="AR367" s="399"/>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400"/>
      <c r="BU367" s="306" t="str">
        <f>IF(BV367="","",COUNTIFS($BV$197:BV367,"○"))&amp;BV367</f>
        <v/>
      </c>
      <c r="BV367" s="306" t="str">
        <f t="shared" ref="BV367" si="41">IF(BW367&lt;&gt;"","○","")</f>
        <v/>
      </c>
      <c r="BW367" s="305" t="str">
        <f>DBCS(IF(LEN(R361)&gt;98,MID(R361,97,48),""))</f>
        <v/>
      </c>
      <c r="BX367" s="305"/>
    </row>
    <row r="368" spans="2:76" ht="5.25" customHeight="1" x14ac:dyDescent="0.15">
      <c r="B368" s="245"/>
      <c r="C368" s="246"/>
      <c r="D368" s="247"/>
      <c r="G368" s="308"/>
      <c r="H368" s="308"/>
      <c r="I368" s="308"/>
      <c r="J368" s="308"/>
      <c r="K368" s="308"/>
      <c r="L368" s="308"/>
      <c r="M368" s="308"/>
      <c r="N368" s="308"/>
      <c r="O368" s="308"/>
      <c r="P368" s="308"/>
      <c r="Q368" s="309"/>
      <c r="R368" s="398"/>
      <c r="S368" s="399"/>
      <c r="T368" s="399"/>
      <c r="U368" s="399"/>
      <c r="V368" s="399"/>
      <c r="W368" s="399"/>
      <c r="X368" s="399"/>
      <c r="Y368" s="399"/>
      <c r="Z368" s="399"/>
      <c r="AA368" s="399"/>
      <c r="AB368" s="399"/>
      <c r="AC368" s="399"/>
      <c r="AD368" s="399"/>
      <c r="AE368" s="399"/>
      <c r="AF368" s="399"/>
      <c r="AG368" s="399"/>
      <c r="AH368" s="399"/>
      <c r="AI368" s="399"/>
      <c r="AJ368" s="399"/>
      <c r="AK368" s="399"/>
      <c r="AL368" s="399"/>
      <c r="AM368" s="399"/>
      <c r="AN368" s="399"/>
      <c r="AO368" s="399"/>
      <c r="AP368" s="399"/>
      <c r="AQ368" s="399"/>
      <c r="AR368" s="399"/>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400"/>
      <c r="BU368" s="306"/>
      <c r="BV368" s="306"/>
      <c r="BW368" s="305"/>
      <c r="BX368" s="305"/>
    </row>
    <row r="369" spans="2:76" ht="5.25" customHeight="1" x14ac:dyDescent="0.15">
      <c r="B369" s="245"/>
      <c r="C369" s="246"/>
      <c r="D369" s="247"/>
      <c r="G369" s="308"/>
      <c r="H369" s="308"/>
      <c r="I369" s="308"/>
      <c r="J369" s="308"/>
      <c r="K369" s="308"/>
      <c r="L369" s="308"/>
      <c r="M369" s="308"/>
      <c r="N369" s="308"/>
      <c r="O369" s="308"/>
      <c r="P369" s="308"/>
      <c r="Q369" s="309"/>
      <c r="R369" s="401"/>
      <c r="S369" s="402"/>
      <c r="T369" s="402"/>
      <c r="U369" s="402"/>
      <c r="V369" s="402"/>
      <c r="W369" s="402"/>
      <c r="X369" s="402"/>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c r="AU369" s="402"/>
      <c r="AV369" s="402"/>
      <c r="AW369" s="402"/>
      <c r="AX369" s="402"/>
      <c r="AY369" s="402"/>
      <c r="AZ369" s="402"/>
      <c r="BA369" s="402"/>
      <c r="BB369" s="402"/>
      <c r="BC369" s="402"/>
      <c r="BD369" s="402"/>
      <c r="BE369" s="402"/>
      <c r="BF369" s="402"/>
      <c r="BG369" s="402"/>
      <c r="BH369" s="402"/>
      <c r="BI369" s="402"/>
      <c r="BJ369" s="402"/>
      <c r="BK369" s="402"/>
      <c r="BL369" s="402"/>
      <c r="BM369" s="402"/>
      <c r="BN369" s="402"/>
      <c r="BO369" s="402"/>
      <c r="BP369" s="402"/>
      <c r="BQ369" s="402"/>
      <c r="BR369" s="402"/>
      <c r="BS369" s="402"/>
      <c r="BT369" s="403"/>
      <c r="BU369" s="306"/>
      <c r="BV369" s="306"/>
      <c r="BW369" s="305"/>
      <c r="BX369" s="305"/>
    </row>
    <row r="370" spans="2:76" ht="5.25" customHeight="1" x14ac:dyDescent="0.15">
      <c r="B370" s="245"/>
      <c r="C370" s="246"/>
      <c r="D370" s="247"/>
    </row>
    <row r="371" spans="2:76" ht="5.25" customHeight="1" x14ac:dyDescent="0.15">
      <c r="B371" s="245"/>
      <c r="C371" s="246"/>
      <c r="D371" s="247"/>
      <c r="G371" s="308" t="s">
        <v>227</v>
      </c>
      <c r="H371" s="308"/>
      <c r="I371" s="308"/>
      <c r="J371" s="308"/>
      <c r="K371" s="308"/>
      <c r="L371" s="308"/>
      <c r="M371" s="308"/>
      <c r="N371" s="308"/>
      <c r="O371" s="308"/>
      <c r="P371" s="308"/>
      <c r="Q371" s="309"/>
      <c r="R371" s="395"/>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6"/>
      <c r="AY371" s="396"/>
      <c r="AZ371" s="396"/>
      <c r="BA371" s="396"/>
      <c r="BB371" s="396"/>
      <c r="BC371" s="396"/>
      <c r="BD371" s="396"/>
      <c r="BE371" s="396"/>
      <c r="BF371" s="396"/>
      <c r="BG371" s="396"/>
      <c r="BH371" s="396"/>
      <c r="BI371" s="396"/>
      <c r="BJ371" s="396"/>
      <c r="BK371" s="396"/>
      <c r="BL371" s="396"/>
      <c r="BM371" s="396"/>
      <c r="BN371" s="396"/>
      <c r="BO371" s="396"/>
      <c r="BP371" s="396"/>
      <c r="BQ371" s="396"/>
      <c r="BR371" s="396"/>
      <c r="BS371" s="396"/>
      <c r="BT371" s="397"/>
      <c r="BU371" s="306" t="str">
        <f>IF(BV371="","",COUNTIFS($BV$197:BV371,"○"))&amp;BV371</f>
        <v/>
      </c>
      <c r="BV371" s="306" t="str">
        <f>IF(BW371&lt;&gt;"","○","")</f>
        <v/>
      </c>
      <c r="BW371" s="305" t="str">
        <f>DBCS(MID(R371,1,48))</f>
        <v/>
      </c>
      <c r="BX371" s="332" t="s">
        <v>162</v>
      </c>
    </row>
    <row r="372" spans="2:76" ht="5.25" customHeight="1" x14ac:dyDescent="0.15">
      <c r="B372" s="245"/>
      <c r="C372" s="246"/>
      <c r="D372" s="247"/>
      <c r="G372" s="308"/>
      <c r="H372" s="308"/>
      <c r="I372" s="308"/>
      <c r="J372" s="308"/>
      <c r="K372" s="308"/>
      <c r="L372" s="308"/>
      <c r="M372" s="308"/>
      <c r="N372" s="308"/>
      <c r="O372" s="308"/>
      <c r="P372" s="308"/>
      <c r="Q372" s="309"/>
      <c r="R372" s="398"/>
      <c r="S372" s="399"/>
      <c r="T372" s="399"/>
      <c r="U372" s="399"/>
      <c r="V372" s="399"/>
      <c r="W372" s="399"/>
      <c r="X372" s="399"/>
      <c r="Y372" s="399"/>
      <c r="Z372" s="399"/>
      <c r="AA372" s="399"/>
      <c r="AB372" s="399"/>
      <c r="AC372" s="399"/>
      <c r="AD372" s="399"/>
      <c r="AE372" s="399"/>
      <c r="AF372" s="399"/>
      <c r="AG372" s="399"/>
      <c r="AH372" s="399"/>
      <c r="AI372" s="399"/>
      <c r="AJ372" s="399"/>
      <c r="AK372" s="399"/>
      <c r="AL372" s="399"/>
      <c r="AM372" s="399"/>
      <c r="AN372" s="399"/>
      <c r="AO372" s="399"/>
      <c r="AP372" s="399"/>
      <c r="AQ372" s="399"/>
      <c r="AR372" s="399"/>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400"/>
      <c r="BU372" s="306"/>
      <c r="BV372" s="306"/>
      <c r="BW372" s="305"/>
      <c r="BX372" s="332"/>
    </row>
    <row r="373" spans="2:76" ht="5.25" customHeight="1" x14ac:dyDescent="0.15">
      <c r="B373" s="245"/>
      <c r="C373" s="246"/>
      <c r="D373" s="247"/>
      <c r="G373" s="308"/>
      <c r="H373" s="308"/>
      <c r="I373" s="308"/>
      <c r="J373" s="308"/>
      <c r="K373" s="308"/>
      <c r="L373" s="308"/>
      <c r="M373" s="308"/>
      <c r="N373" s="308"/>
      <c r="O373" s="308"/>
      <c r="P373" s="308"/>
      <c r="Q373" s="309"/>
      <c r="R373" s="398"/>
      <c r="S373" s="399"/>
      <c r="T373" s="399"/>
      <c r="U373" s="399"/>
      <c r="V373" s="399"/>
      <c r="W373" s="399"/>
      <c r="X373" s="399"/>
      <c r="Y373" s="399"/>
      <c r="Z373" s="399"/>
      <c r="AA373" s="399"/>
      <c r="AB373" s="399"/>
      <c r="AC373" s="399"/>
      <c r="AD373" s="399"/>
      <c r="AE373" s="399"/>
      <c r="AF373" s="399"/>
      <c r="AG373" s="399"/>
      <c r="AH373" s="399"/>
      <c r="AI373" s="399"/>
      <c r="AJ373" s="399"/>
      <c r="AK373" s="399"/>
      <c r="AL373" s="399"/>
      <c r="AM373" s="399"/>
      <c r="AN373" s="399"/>
      <c r="AO373" s="399"/>
      <c r="AP373" s="399"/>
      <c r="AQ373" s="399"/>
      <c r="AR373" s="399"/>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400"/>
      <c r="BU373" s="306"/>
      <c r="BV373" s="306"/>
      <c r="BW373" s="305"/>
      <c r="BX373" s="332"/>
    </row>
    <row r="374" spans="2:76" ht="5.25" customHeight="1" x14ac:dyDescent="0.15">
      <c r="B374" s="245"/>
      <c r="C374" s="246"/>
      <c r="D374" s="247"/>
      <c r="G374" s="308" t="str">
        <f>"現在"&amp;LEN(R371)&amp;"字"</f>
        <v>現在0字</v>
      </c>
      <c r="H374" s="308"/>
      <c r="I374" s="308"/>
      <c r="J374" s="308"/>
      <c r="K374" s="308"/>
      <c r="L374" s="308"/>
      <c r="M374" s="308"/>
      <c r="N374" s="308"/>
      <c r="O374" s="308"/>
      <c r="P374" s="308"/>
      <c r="Q374" s="309"/>
      <c r="R374" s="398"/>
      <c r="S374" s="399"/>
      <c r="T374" s="399"/>
      <c r="U374" s="399"/>
      <c r="V374" s="399"/>
      <c r="W374" s="399"/>
      <c r="X374" s="399"/>
      <c r="Y374" s="399"/>
      <c r="Z374" s="399"/>
      <c r="AA374" s="399"/>
      <c r="AB374" s="399"/>
      <c r="AC374" s="399"/>
      <c r="AD374" s="399"/>
      <c r="AE374" s="399"/>
      <c r="AF374" s="399"/>
      <c r="AG374" s="399"/>
      <c r="AH374" s="399"/>
      <c r="AI374" s="399"/>
      <c r="AJ374" s="399"/>
      <c r="AK374" s="399"/>
      <c r="AL374" s="399"/>
      <c r="AM374" s="399"/>
      <c r="AN374" s="399"/>
      <c r="AO374" s="399"/>
      <c r="AP374" s="399"/>
      <c r="AQ374" s="399"/>
      <c r="AR374" s="399"/>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400"/>
      <c r="BU374" s="306" t="str">
        <f>IF(BV374="","",COUNTIFS($BV$197:BV374,"○"))&amp;BV374</f>
        <v/>
      </c>
      <c r="BV374" s="306" t="str">
        <f t="shared" ref="BV374" si="42">IF(BW374&lt;&gt;"","○","")</f>
        <v/>
      </c>
      <c r="BW374" s="305" t="str">
        <f>DBCS(IF(LEN(R371)&gt;48,MID(R371,49,48),""))</f>
        <v/>
      </c>
      <c r="BX374" s="305"/>
    </row>
    <row r="375" spans="2:76" ht="5.25" customHeight="1" x14ac:dyDescent="0.15">
      <c r="B375" s="245"/>
      <c r="C375" s="246"/>
      <c r="D375" s="247"/>
      <c r="G375" s="308"/>
      <c r="H375" s="308"/>
      <c r="I375" s="308"/>
      <c r="J375" s="308"/>
      <c r="K375" s="308"/>
      <c r="L375" s="308"/>
      <c r="M375" s="308"/>
      <c r="N375" s="308"/>
      <c r="O375" s="308"/>
      <c r="P375" s="308"/>
      <c r="Q375" s="309"/>
      <c r="R375" s="398"/>
      <c r="S375" s="399"/>
      <c r="T375" s="399"/>
      <c r="U375" s="399"/>
      <c r="V375" s="399"/>
      <c r="W375" s="399"/>
      <c r="X375" s="399"/>
      <c r="Y375" s="399"/>
      <c r="Z375" s="399"/>
      <c r="AA375" s="399"/>
      <c r="AB375" s="399"/>
      <c r="AC375" s="399"/>
      <c r="AD375" s="399"/>
      <c r="AE375" s="399"/>
      <c r="AF375" s="399"/>
      <c r="AG375" s="399"/>
      <c r="AH375" s="399"/>
      <c r="AI375" s="399"/>
      <c r="AJ375" s="399"/>
      <c r="AK375" s="399"/>
      <c r="AL375" s="399"/>
      <c r="AM375" s="399"/>
      <c r="AN375" s="399"/>
      <c r="AO375" s="399"/>
      <c r="AP375" s="399"/>
      <c r="AQ375" s="399"/>
      <c r="AR375" s="399"/>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400"/>
      <c r="BU375" s="306"/>
      <c r="BV375" s="306"/>
      <c r="BW375" s="305"/>
      <c r="BX375" s="305"/>
    </row>
    <row r="376" spans="2:76" ht="5.25" customHeight="1" x14ac:dyDescent="0.15">
      <c r="B376" s="245"/>
      <c r="C376" s="246"/>
      <c r="D376" s="247"/>
      <c r="G376" s="308"/>
      <c r="H376" s="308"/>
      <c r="I376" s="308"/>
      <c r="J376" s="308"/>
      <c r="K376" s="308"/>
      <c r="L376" s="308"/>
      <c r="M376" s="308"/>
      <c r="N376" s="308"/>
      <c r="O376" s="308"/>
      <c r="P376" s="308"/>
      <c r="Q376" s="309"/>
      <c r="R376" s="398"/>
      <c r="S376" s="399"/>
      <c r="T376" s="399"/>
      <c r="U376" s="399"/>
      <c r="V376" s="399"/>
      <c r="W376" s="399"/>
      <c r="X376" s="399"/>
      <c r="Y376" s="399"/>
      <c r="Z376" s="399"/>
      <c r="AA376" s="399"/>
      <c r="AB376" s="399"/>
      <c r="AC376" s="399"/>
      <c r="AD376" s="399"/>
      <c r="AE376" s="399"/>
      <c r="AF376" s="399"/>
      <c r="AG376" s="399"/>
      <c r="AH376" s="399"/>
      <c r="AI376" s="399"/>
      <c r="AJ376" s="399"/>
      <c r="AK376" s="399"/>
      <c r="AL376" s="399"/>
      <c r="AM376" s="399"/>
      <c r="AN376" s="399"/>
      <c r="AO376" s="399"/>
      <c r="AP376" s="399"/>
      <c r="AQ376" s="399"/>
      <c r="AR376" s="399"/>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400"/>
      <c r="BU376" s="306"/>
      <c r="BV376" s="306"/>
      <c r="BW376" s="305"/>
      <c r="BX376" s="305"/>
    </row>
    <row r="377" spans="2:76" ht="5.25" customHeight="1" x14ac:dyDescent="0.15">
      <c r="B377" s="245"/>
      <c r="C377" s="246"/>
      <c r="D377" s="247"/>
      <c r="G377" s="308"/>
      <c r="H377" s="308"/>
      <c r="I377" s="308"/>
      <c r="J377" s="308"/>
      <c r="K377" s="308"/>
      <c r="L377" s="308"/>
      <c r="M377" s="308"/>
      <c r="N377" s="308"/>
      <c r="O377" s="308"/>
      <c r="P377" s="308"/>
      <c r="Q377" s="309"/>
      <c r="R377" s="398"/>
      <c r="S377" s="399"/>
      <c r="T377" s="399"/>
      <c r="U377" s="399"/>
      <c r="V377" s="399"/>
      <c r="W377" s="399"/>
      <c r="X377" s="399"/>
      <c r="Y377" s="399"/>
      <c r="Z377" s="399"/>
      <c r="AA377" s="399"/>
      <c r="AB377" s="399"/>
      <c r="AC377" s="399"/>
      <c r="AD377" s="399"/>
      <c r="AE377" s="399"/>
      <c r="AF377" s="399"/>
      <c r="AG377" s="399"/>
      <c r="AH377" s="399"/>
      <c r="AI377" s="399"/>
      <c r="AJ377" s="399"/>
      <c r="AK377" s="399"/>
      <c r="AL377" s="399"/>
      <c r="AM377" s="399"/>
      <c r="AN377" s="399"/>
      <c r="AO377" s="399"/>
      <c r="AP377" s="399"/>
      <c r="AQ377" s="399"/>
      <c r="AR377" s="399"/>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400"/>
      <c r="BU377" s="306" t="str">
        <f>IF(BV377="","",COUNTIFS($BV$197:BV377,"○"))&amp;BV377</f>
        <v/>
      </c>
      <c r="BV377" s="306" t="str">
        <f t="shared" ref="BV377" si="43">IF(BW377&lt;&gt;"","○","")</f>
        <v/>
      </c>
      <c r="BW377" s="305" t="str">
        <f>DBCS(IF(LEN(R371)&gt;98,MID(R371,97,48),""))</f>
        <v/>
      </c>
      <c r="BX377" s="305"/>
    </row>
    <row r="378" spans="2:76" ht="5.25" customHeight="1" x14ac:dyDescent="0.15">
      <c r="B378" s="245"/>
      <c r="C378" s="246"/>
      <c r="D378" s="247"/>
      <c r="G378" s="308"/>
      <c r="H378" s="308"/>
      <c r="I378" s="308"/>
      <c r="J378" s="308"/>
      <c r="K378" s="308"/>
      <c r="L378" s="308"/>
      <c r="M378" s="308"/>
      <c r="N378" s="308"/>
      <c r="O378" s="308"/>
      <c r="P378" s="308"/>
      <c r="Q378" s="309"/>
      <c r="R378" s="398"/>
      <c r="S378" s="399"/>
      <c r="T378" s="399"/>
      <c r="U378" s="399"/>
      <c r="V378" s="399"/>
      <c r="W378" s="399"/>
      <c r="X378" s="399"/>
      <c r="Y378" s="399"/>
      <c r="Z378" s="399"/>
      <c r="AA378" s="399"/>
      <c r="AB378" s="399"/>
      <c r="AC378" s="399"/>
      <c r="AD378" s="399"/>
      <c r="AE378" s="399"/>
      <c r="AF378" s="399"/>
      <c r="AG378" s="399"/>
      <c r="AH378" s="399"/>
      <c r="AI378" s="399"/>
      <c r="AJ378" s="399"/>
      <c r="AK378" s="399"/>
      <c r="AL378" s="399"/>
      <c r="AM378" s="399"/>
      <c r="AN378" s="399"/>
      <c r="AO378" s="399"/>
      <c r="AP378" s="399"/>
      <c r="AQ378" s="399"/>
      <c r="AR378" s="399"/>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400"/>
      <c r="BU378" s="306"/>
      <c r="BV378" s="306"/>
      <c r="BW378" s="305"/>
      <c r="BX378" s="305"/>
    </row>
    <row r="379" spans="2:76" ht="5.25" customHeight="1" x14ac:dyDescent="0.15">
      <c r="B379" s="245"/>
      <c r="C379" s="246"/>
      <c r="D379" s="247"/>
      <c r="G379" s="308"/>
      <c r="H379" s="308"/>
      <c r="I379" s="308"/>
      <c r="J379" s="308"/>
      <c r="K379" s="308"/>
      <c r="L379" s="308"/>
      <c r="M379" s="308"/>
      <c r="N379" s="308"/>
      <c r="O379" s="308"/>
      <c r="P379" s="308"/>
      <c r="Q379" s="309"/>
      <c r="R379" s="401"/>
      <c r="S379" s="402"/>
      <c r="T379" s="402"/>
      <c r="U379" s="402"/>
      <c r="V379" s="402"/>
      <c r="W379" s="402"/>
      <c r="X379" s="402"/>
      <c r="Y379" s="402"/>
      <c r="Z379" s="402"/>
      <c r="AA379" s="402"/>
      <c r="AB379" s="402"/>
      <c r="AC379" s="402"/>
      <c r="AD379" s="402"/>
      <c r="AE379" s="402"/>
      <c r="AF379" s="402"/>
      <c r="AG379" s="402"/>
      <c r="AH379" s="402"/>
      <c r="AI379" s="402"/>
      <c r="AJ379" s="402"/>
      <c r="AK379" s="402"/>
      <c r="AL379" s="402"/>
      <c r="AM379" s="402"/>
      <c r="AN379" s="402"/>
      <c r="AO379" s="402"/>
      <c r="AP379" s="402"/>
      <c r="AQ379" s="402"/>
      <c r="AR379" s="402"/>
      <c r="AS379" s="402"/>
      <c r="AT379" s="402"/>
      <c r="AU379" s="402"/>
      <c r="AV379" s="402"/>
      <c r="AW379" s="402"/>
      <c r="AX379" s="402"/>
      <c r="AY379" s="402"/>
      <c r="AZ379" s="402"/>
      <c r="BA379" s="402"/>
      <c r="BB379" s="402"/>
      <c r="BC379" s="402"/>
      <c r="BD379" s="402"/>
      <c r="BE379" s="402"/>
      <c r="BF379" s="402"/>
      <c r="BG379" s="402"/>
      <c r="BH379" s="402"/>
      <c r="BI379" s="402"/>
      <c r="BJ379" s="402"/>
      <c r="BK379" s="402"/>
      <c r="BL379" s="402"/>
      <c r="BM379" s="402"/>
      <c r="BN379" s="402"/>
      <c r="BO379" s="402"/>
      <c r="BP379" s="402"/>
      <c r="BQ379" s="402"/>
      <c r="BR379" s="402"/>
      <c r="BS379" s="402"/>
      <c r="BT379" s="403"/>
      <c r="BU379" s="306"/>
      <c r="BV379" s="306"/>
      <c r="BW379" s="305"/>
      <c r="BX379" s="305"/>
    </row>
    <row r="380" spans="2:76" ht="5.25" customHeight="1" x14ac:dyDescent="0.15">
      <c r="B380" s="245"/>
      <c r="C380" s="246"/>
      <c r="D380" s="247"/>
    </row>
    <row r="381" spans="2:76" ht="5.25" customHeight="1" x14ac:dyDescent="0.15">
      <c r="B381" s="245"/>
      <c r="C381" s="246"/>
      <c r="D381" s="247"/>
      <c r="G381" s="308" t="s">
        <v>226</v>
      </c>
      <c r="H381" s="308"/>
      <c r="I381" s="308"/>
      <c r="J381" s="308"/>
      <c r="K381" s="308"/>
      <c r="L381" s="308"/>
      <c r="M381" s="308"/>
      <c r="N381" s="308"/>
      <c r="O381" s="308"/>
      <c r="P381" s="308"/>
      <c r="Q381" s="309"/>
      <c r="R381" s="395"/>
      <c r="S381" s="396"/>
      <c r="T381" s="396"/>
      <c r="U381" s="396"/>
      <c r="V381" s="396"/>
      <c r="W381" s="396"/>
      <c r="X381" s="396"/>
      <c r="Y381" s="396"/>
      <c r="Z381" s="396"/>
      <c r="AA381" s="396"/>
      <c r="AB381" s="396"/>
      <c r="AC381" s="396"/>
      <c r="AD381" s="396"/>
      <c r="AE381" s="396"/>
      <c r="AF381" s="396"/>
      <c r="AG381" s="396"/>
      <c r="AH381" s="396"/>
      <c r="AI381" s="396"/>
      <c r="AJ381" s="396"/>
      <c r="AK381" s="396"/>
      <c r="AL381" s="396"/>
      <c r="AM381" s="396"/>
      <c r="AN381" s="396"/>
      <c r="AO381" s="396"/>
      <c r="AP381" s="396"/>
      <c r="AQ381" s="396"/>
      <c r="AR381" s="396"/>
      <c r="AS381" s="396"/>
      <c r="AT381" s="396"/>
      <c r="AU381" s="396"/>
      <c r="AV381" s="396"/>
      <c r="AW381" s="396"/>
      <c r="AX381" s="396"/>
      <c r="AY381" s="396"/>
      <c r="AZ381" s="396"/>
      <c r="BA381" s="396"/>
      <c r="BB381" s="396"/>
      <c r="BC381" s="396"/>
      <c r="BD381" s="396"/>
      <c r="BE381" s="396"/>
      <c r="BF381" s="396"/>
      <c r="BG381" s="396"/>
      <c r="BH381" s="396"/>
      <c r="BI381" s="396"/>
      <c r="BJ381" s="396"/>
      <c r="BK381" s="396"/>
      <c r="BL381" s="396"/>
      <c r="BM381" s="396"/>
      <c r="BN381" s="396"/>
      <c r="BO381" s="396"/>
      <c r="BP381" s="396"/>
      <c r="BQ381" s="396"/>
      <c r="BR381" s="396"/>
      <c r="BS381" s="396"/>
      <c r="BT381" s="397"/>
      <c r="BU381" s="306" t="str">
        <f>IF(BV381="","",COUNTIFS($BV$197:BV381,"○"))&amp;BV381</f>
        <v/>
      </c>
      <c r="BV381" s="306" t="str">
        <f>IF(BW381&lt;&gt;"","○","")</f>
        <v/>
      </c>
      <c r="BW381" s="305" t="str">
        <f>DBCS(MID(R381,1,48))</f>
        <v/>
      </c>
      <c r="BX381" s="332" t="s">
        <v>163</v>
      </c>
    </row>
    <row r="382" spans="2:76" ht="5.25" customHeight="1" x14ac:dyDescent="0.15">
      <c r="B382" s="245"/>
      <c r="C382" s="246"/>
      <c r="D382" s="247"/>
      <c r="G382" s="308"/>
      <c r="H382" s="308"/>
      <c r="I382" s="308"/>
      <c r="J382" s="308"/>
      <c r="K382" s="308"/>
      <c r="L382" s="308"/>
      <c r="M382" s="308"/>
      <c r="N382" s="308"/>
      <c r="O382" s="308"/>
      <c r="P382" s="308"/>
      <c r="Q382" s="309"/>
      <c r="R382" s="398"/>
      <c r="S382" s="399"/>
      <c r="T382" s="399"/>
      <c r="U382" s="399"/>
      <c r="V382" s="399"/>
      <c r="W382" s="399"/>
      <c r="X382" s="399"/>
      <c r="Y382" s="399"/>
      <c r="Z382" s="399"/>
      <c r="AA382" s="399"/>
      <c r="AB382" s="399"/>
      <c r="AC382" s="399"/>
      <c r="AD382" s="399"/>
      <c r="AE382" s="399"/>
      <c r="AF382" s="399"/>
      <c r="AG382" s="399"/>
      <c r="AH382" s="399"/>
      <c r="AI382" s="399"/>
      <c r="AJ382" s="399"/>
      <c r="AK382" s="399"/>
      <c r="AL382" s="399"/>
      <c r="AM382" s="399"/>
      <c r="AN382" s="399"/>
      <c r="AO382" s="399"/>
      <c r="AP382" s="399"/>
      <c r="AQ382" s="399"/>
      <c r="AR382" s="399"/>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400"/>
      <c r="BU382" s="306"/>
      <c r="BV382" s="306"/>
      <c r="BW382" s="305"/>
      <c r="BX382" s="332"/>
    </row>
    <row r="383" spans="2:76" ht="5.25" customHeight="1" x14ac:dyDescent="0.15">
      <c r="B383" s="245"/>
      <c r="C383" s="246"/>
      <c r="D383" s="247"/>
      <c r="G383" s="308"/>
      <c r="H383" s="308"/>
      <c r="I383" s="308"/>
      <c r="J383" s="308"/>
      <c r="K383" s="308"/>
      <c r="L383" s="308"/>
      <c r="M383" s="308"/>
      <c r="N383" s="308"/>
      <c r="O383" s="308"/>
      <c r="P383" s="308"/>
      <c r="Q383" s="309"/>
      <c r="R383" s="398"/>
      <c r="S383" s="399"/>
      <c r="T383" s="399"/>
      <c r="U383" s="399"/>
      <c r="V383" s="399"/>
      <c r="W383" s="399"/>
      <c r="X383" s="399"/>
      <c r="Y383" s="399"/>
      <c r="Z383" s="399"/>
      <c r="AA383" s="399"/>
      <c r="AB383" s="399"/>
      <c r="AC383" s="399"/>
      <c r="AD383" s="399"/>
      <c r="AE383" s="399"/>
      <c r="AF383" s="399"/>
      <c r="AG383" s="399"/>
      <c r="AH383" s="399"/>
      <c r="AI383" s="399"/>
      <c r="AJ383" s="399"/>
      <c r="AK383" s="399"/>
      <c r="AL383" s="399"/>
      <c r="AM383" s="399"/>
      <c r="AN383" s="399"/>
      <c r="AO383" s="399"/>
      <c r="AP383" s="399"/>
      <c r="AQ383" s="399"/>
      <c r="AR383" s="399"/>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400"/>
      <c r="BU383" s="306"/>
      <c r="BV383" s="306"/>
      <c r="BW383" s="305"/>
      <c r="BX383" s="332"/>
    </row>
    <row r="384" spans="2:76" ht="5.25" customHeight="1" x14ac:dyDescent="0.15">
      <c r="B384" s="245"/>
      <c r="C384" s="246"/>
      <c r="D384" s="247"/>
      <c r="G384" s="308" t="str">
        <f>"現在"&amp;LEN(R381)&amp;"字"</f>
        <v>現在0字</v>
      </c>
      <c r="H384" s="308"/>
      <c r="I384" s="308"/>
      <c r="J384" s="308"/>
      <c r="K384" s="308"/>
      <c r="L384" s="308"/>
      <c r="M384" s="308"/>
      <c r="N384" s="308"/>
      <c r="O384" s="308"/>
      <c r="P384" s="308"/>
      <c r="Q384" s="309"/>
      <c r="R384" s="398"/>
      <c r="S384" s="399"/>
      <c r="T384" s="399"/>
      <c r="U384" s="399"/>
      <c r="V384" s="399"/>
      <c r="W384" s="399"/>
      <c r="X384" s="399"/>
      <c r="Y384" s="399"/>
      <c r="Z384" s="399"/>
      <c r="AA384" s="399"/>
      <c r="AB384" s="399"/>
      <c r="AC384" s="399"/>
      <c r="AD384" s="399"/>
      <c r="AE384" s="399"/>
      <c r="AF384" s="399"/>
      <c r="AG384" s="399"/>
      <c r="AH384" s="399"/>
      <c r="AI384" s="399"/>
      <c r="AJ384" s="399"/>
      <c r="AK384" s="399"/>
      <c r="AL384" s="399"/>
      <c r="AM384" s="399"/>
      <c r="AN384" s="399"/>
      <c r="AO384" s="399"/>
      <c r="AP384" s="399"/>
      <c r="AQ384" s="399"/>
      <c r="AR384" s="399"/>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400"/>
      <c r="BU384" s="306" t="str">
        <f>IF(BV384="","",COUNTIFS($BV$197:BV384,"○"))&amp;BV384</f>
        <v/>
      </c>
      <c r="BV384" s="306" t="str">
        <f t="shared" ref="BV384" si="44">IF(BW384&lt;&gt;"","○","")</f>
        <v/>
      </c>
      <c r="BW384" s="305" t="str">
        <f>DBCS(IF(LEN(R381)&gt;48,MID(R381,49,48),""))</f>
        <v/>
      </c>
      <c r="BX384" s="305"/>
    </row>
    <row r="385" spans="2:76" ht="5.25" customHeight="1" x14ac:dyDescent="0.15">
      <c r="B385" s="245"/>
      <c r="C385" s="246"/>
      <c r="D385" s="247"/>
      <c r="G385" s="308"/>
      <c r="H385" s="308"/>
      <c r="I385" s="308"/>
      <c r="J385" s="308"/>
      <c r="K385" s="308"/>
      <c r="L385" s="308"/>
      <c r="M385" s="308"/>
      <c r="N385" s="308"/>
      <c r="O385" s="308"/>
      <c r="P385" s="308"/>
      <c r="Q385" s="309"/>
      <c r="R385" s="398"/>
      <c r="S385" s="399"/>
      <c r="T385" s="399"/>
      <c r="U385" s="399"/>
      <c r="V385" s="399"/>
      <c r="W385" s="399"/>
      <c r="X385" s="399"/>
      <c r="Y385" s="399"/>
      <c r="Z385" s="399"/>
      <c r="AA385" s="399"/>
      <c r="AB385" s="399"/>
      <c r="AC385" s="399"/>
      <c r="AD385" s="399"/>
      <c r="AE385" s="399"/>
      <c r="AF385" s="399"/>
      <c r="AG385" s="399"/>
      <c r="AH385" s="399"/>
      <c r="AI385" s="399"/>
      <c r="AJ385" s="399"/>
      <c r="AK385" s="399"/>
      <c r="AL385" s="399"/>
      <c r="AM385" s="399"/>
      <c r="AN385" s="399"/>
      <c r="AO385" s="399"/>
      <c r="AP385" s="399"/>
      <c r="AQ385" s="399"/>
      <c r="AR385" s="399"/>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400"/>
      <c r="BU385" s="306"/>
      <c r="BV385" s="306"/>
      <c r="BW385" s="305"/>
      <c r="BX385" s="305"/>
    </row>
    <row r="386" spans="2:76" ht="5.25" customHeight="1" x14ac:dyDescent="0.15">
      <c r="B386" s="245"/>
      <c r="C386" s="246"/>
      <c r="D386" s="247"/>
      <c r="G386" s="308"/>
      <c r="H386" s="308"/>
      <c r="I386" s="308"/>
      <c r="J386" s="308"/>
      <c r="K386" s="308"/>
      <c r="L386" s="308"/>
      <c r="M386" s="308"/>
      <c r="N386" s="308"/>
      <c r="O386" s="308"/>
      <c r="P386" s="308"/>
      <c r="Q386" s="309"/>
      <c r="R386" s="398"/>
      <c r="S386" s="399"/>
      <c r="T386" s="399"/>
      <c r="U386" s="399"/>
      <c r="V386" s="399"/>
      <c r="W386" s="399"/>
      <c r="X386" s="399"/>
      <c r="Y386" s="399"/>
      <c r="Z386" s="399"/>
      <c r="AA386" s="399"/>
      <c r="AB386" s="399"/>
      <c r="AC386" s="399"/>
      <c r="AD386" s="399"/>
      <c r="AE386" s="399"/>
      <c r="AF386" s="399"/>
      <c r="AG386" s="399"/>
      <c r="AH386" s="399"/>
      <c r="AI386" s="399"/>
      <c r="AJ386" s="399"/>
      <c r="AK386" s="399"/>
      <c r="AL386" s="399"/>
      <c r="AM386" s="399"/>
      <c r="AN386" s="399"/>
      <c r="AO386" s="399"/>
      <c r="AP386" s="399"/>
      <c r="AQ386" s="399"/>
      <c r="AR386" s="399"/>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400"/>
      <c r="BU386" s="306"/>
      <c r="BV386" s="306"/>
      <c r="BW386" s="305"/>
      <c r="BX386" s="305"/>
    </row>
    <row r="387" spans="2:76" ht="5.25" customHeight="1" x14ac:dyDescent="0.15">
      <c r="B387" s="245"/>
      <c r="C387" s="246"/>
      <c r="D387" s="247"/>
      <c r="G387" s="308"/>
      <c r="H387" s="308"/>
      <c r="I387" s="308"/>
      <c r="J387" s="308"/>
      <c r="K387" s="308"/>
      <c r="L387" s="308"/>
      <c r="M387" s="308"/>
      <c r="N387" s="308"/>
      <c r="O387" s="308"/>
      <c r="P387" s="308"/>
      <c r="Q387" s="309"/>
      <c r="R387" s="398"/>
      <c r="S387" s="399"/>
      <c r="T387" s="399"/>
      <c r="U387" s="399"/>
      <c r="V387" s="399"/>
      <c r="W387" s="399"/>
      <c r="X387" s="399"/>
      <c r="Y387" s="399"/>
      <c r="Z387" s="399"/>
      <c r="AA387" s="399"/>
      <c r="AB387" s="399"/>
      <c r="AC387" s="399"/>
      <c r="AD387" s="399"/>
      <c r="AE387" s="399"/>
      <c r="AF387" s="399"/>
      <c r="AG387" s="399"/>
      <c r="AH387" s="399"/>
      <c r="AI387" s="399"/>
      <c r="AJ387" s="399"/>
      <c r="AK387" s="399"/>
      <c r="AL387" s="399"/>
      <c r="AM387" s="399"/>
      <c r="AN387" s="399"/>
      <c r="AO387" s="399"/>
      <c r="AP387" s="399"/>
      <c r="AQ387" s="399"/>
      <c r="AR387" s="399"/>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400"/>
      <c r="BU387" s="306" t="str">
        <f>IF(BV387="","",COUNTIFS($BV$197:BV387,"○"))&amp;BV387</f>
        <v/>
      </c>
      <c r="BV387" s="306" t="str">
        <f t="shared" ref="BV387" si="45">IF(BW387&lt;&gt;"","○","")</f>
        <v/>
      </c>
      <c r="BW387" s="305" t="str">
        <f>DBCS(IF(LEN(R381)&gt;98,MID(R381,97,48),""))</f>
        <v/>
      </c>
      <c r="BX387" s="305"/>
    </row>
    <row r="388" spans="2:76" ht="5.25" customHeight="1" x14ac:dyDescent="0.15">
      <c r="B388" s="245"/>
      <c r="C388" s="246"/>
      <c r="D388" s="247"/>
      <c r="G388" s="308"/>
      <c r="H388" s="308"/>
      <c r="I388" s="308"/>
      <c r="J388" s="308"/>
      <c r="K388" s="308"/>
      <c r="L388" s="308"/>
      <c r="M388" s="308"/>
      <c r="N388" s="308"/>
      <c r="O388" s="308"/>
      <c r="P388" s="308"/>
      <c r="Q388" s="309"/>
      <c r="R388" s="398"/>
      <c r="S388" s="399"/>
      <c r="T388" s="399"/>
      <c r="U388" s="399"/>
      <c r="V388" s="399"/>
      <c r="W388" s="399"/>
      <c r="X388" s="399"/>
      <c r="Y388" s="399"/>
      <c r="Z388" s="399"/>
      <c r="AA388" s="399"/>
      <c r="AB388" s="399"/>
      <c r="AC388" s="399"/>
      <c r="AD388" s="399"/>
      <c r="AE388" s="399"/>
      <c r="AF388" s="399"/>
      <c r="AG388" s="399"/>
      <c r="AH388" s="399"/>
      <c r="AI388" s="399"/>
      <c r="AJ388" s="399"/>
      <c r="AK388" s="399"/>
      <c r="AL388" s="399"/>
      <c r="AM388" s="399"/>
      <c r="AN388" s="399"/>
      <c r="AO388" s="399"/>
      <c r="AP388" s="399"/>
      <c r="AQ388" s="399"/>
      <c r="AR388" s="399"/>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400"/>
      <c r="BU388" s="306"/>
      <c r="BV388" s="306"/>
      <c r="BW388" s="305"/>
      <c r="BX388" s="305"/>
    </row>
    <row r="389" spans="2:76" ht="5.25" customHeight="1" x14ac:dyDescent="0.15">
      <c r="B389" s="245"/>
      <c r="C389" s="246"/>
      <c r="D389" s="247"/>
      <c r="G389" s="308"/>
      <c r="H389" s="308"/>
      <c r="I389" s="308"/>
      <c r="J389" s="308"/>
      <c r="K389" s="308"/>
      <c r="L389" s="308"/>
      <c r="M389" s="308"/>
      <c r="N389" s="308"/>
      <c r="O389" s="308"/>
      <c r="P389" s="308"/>
      <c r="Q389" s="309"/>
      <c r="R389" s="401"/>
      <c r="S389" s="402"/>
      <c r="T389" s="402"/>
      <c r="U389" s="402"/>
      <c r="V389" s="402"/>
      <c r="W389" s="402"/>
      <c r="X389" s="402"/>
      <c r="Y389" s="402"/>
      <c r="Z389" s="402"/>
      <c r="AA389" s="402"/>
      <c r="AB389" s="402"/>
      <c r="AC389" s="402"/>
      <c r="AD389" s="402"/>
      <c r="AE389" s="402"/>
      <c r="AF389" s="402"/>
      <c r="AG389" s="402"/>
      <c r="AH389" s="402"/>
      <c r="AI389" s="402"/>
      <c r="AJ389" s="402"/>
      <c r="AK389" s="402"/>
      <c r="AL389" s="402"/>
      <c r="AM389" s="402"/>
      <c r="AN389" s="402"/>
      <c r="AO389" s="402"/>
      <c r="AP389" s="402"/>
      <c r="AQ389" s="402"/>
      <c r="AR389" s="402"/>
      <c r="AS389" s="402"/>
      <c r="AT389" s="402"/>
      <c r="AU389" s="402"/>
      <c r="AV389" s="402"/>
      <c r="AW389" s="402"/>
      <c r="AX389" s="402"/>
      <c r="AY389" s="402"/>
      <c r="AZ389" s="402"/>
      <c r="BA389" s="402"/>
      <c r="BB389" s="402"/>
      <c r="BC389" s="402"/>
      <c r="BD389" s="402"/>
      <c r="BE389" s="402"/>
      <c r="BF389" s="402"/>
      <c r="BG389" s="402"/>
      <c r="BH389" s="402"/>
      <c r="BI389" s="402"/>
      <c r="BJ389" s="402"/>
      <c r="BK389" s="402"/>
      <c r="BL389" s="402"/>
      <c r="BM389" s="402"/>
      <c r="BN389" s="402"/>
      <c r="BO389" s="402"/>
      <c r="BP389" s="402"/>
      <c r="BQ389" s="402"/>
      <c r="BR389" s="402"/>
      <c r="BS389" s="402"/>
      <c r="BT389" s="403"/>
      <c r="BU389" s="306"/>
      <c r="BV389" s="306"/>
      <c r="BW389" s="305"/>
      <c r="BX389" s="305"/>
    </row>
    <row r="390" spans="2:76" ht="5.25" customHeight="1" x14ac:dyDescent="0.15">
      <c r="B390" s="245"/>
      <c r="C390" s="246"/>
      <c r="D390" s="247"/>
    </row>
    <row r="391" spans="2:76" ht="5.25" customHeight="1" x14ac:dyDescent="0.15">
      <c r="B391" s="245"/>
      <c r="C391" s="246"/>
      <c r="D391" s="247"/>
      <c r="G391" s="308" t="s">
        <v>228</v>
      </c>
      <c r="H391" s="308"/>
      <c r="I391" s="308"/>
      <c r="J391" s="308"/>
      <c r="K391" s="308"/>
      <c r="L391" s="308"/>
      <c r="M391" s="308"/>
      <c r="N391" s="308"/>
      <c r="O391" s="308"/>
      <c r="P391" s="308"/>
      <c r="Q391" s="309"/>
      <c r="R391" s="395"/>
      <c r="S391" s="396"/>
      <c r="T391" s="396"/>
      <c r="U391" s="396"/>
      <c r="V391" s="396"/>
      <c r="W391" s="396"/>
      <c r="X391" s="396"/>
      <c r="Y391" s="396"/>
      <c r="Z391" s="396"/>
      <c r="AA391" s="396"/>
      <c r="AB391" s="396"/>
      <c r="AC391" s="396"/>
      <c r="AD391" s="396"/>
      <c r="AE391" s="396"/>
      <c r="AF391" s="396"/>
      <c r="AG391" s="396"/>
      <c r="AH391" s="396"/>
      <c r="AI391" s="396"/>
      <c r="AJ391" s="396"/>
      <c r="AK391" s="396"/>
      <c r="AL391" s="396"/>
      <c r="AM391" s="396"/>
      <c r="AN391" s="396"/>
      <c r="AO391" s="396"/>
      <c r="AP391" s="396"/>
      <c r="AQ391" s="396"/>
      <c r="AR391" s="396"/>
      <c r="AS391" s="396"/>
      <c r="AT391" s="396"/>
      <c r="AU391" s="396"/>
      <c r="AV391" s="396"/>
      <c r="AW391" s="396"/>
      <c r="AX391" s="396"/>
      <c r="AY391" s="396"/>
      <c r="AZ391" s="396"/>
      <c r="BA391" s="396"/>
      <c r="BB391" s="396"/>
      <c r="BC391" s="396"/>
      <c r="BD391" s="396"/>
      <c r="BE391" s="396"/>
      <c r="BF391" s="396"/>
      <c r="BG391" s="396"/>
      <c r="BH391" s="396"/>
      <c r="BI391" s="396"/>
      <c r="BJ391" s="396"/>
      <c r="BK391" s="396"/>
      <c r="BL391" s="396"/>
      <c r="BM391" s="396"/>
      <c r="BN391" s="396"/>
      <c r="BO391" s="396"/>
      <c r="BP391" s="396"/>
      <c r="BQ391" s="396"/>
      <c r="BR391" s="396"/>
      <c r="BS391" s="396"/>
      <c r="BT391" s="397"/>
      <c r="BU391" s="306" t="str">
        <f>IF(BV391="","",COUNTIFS($BV$197:BV391,"○"))&amp;BV391</f>
        <v/>
      </c>
      <c r="BV391" s="306" t="str">
        <f>IF(BW391&lt;&gt;"","○","")</f>
        <v/>
      </c>
      <c r="BW391" s="305" t="str">
        <f>DBCS(MID(R391,1,48))</f>
        <v/>
      </c>
      <c r="BX391" s="332" t="s">
        <v>164</v>
      </c>
    </row>
    <row r="392" spans="2:76" ht="5.25" customHeight="1" x14ac:dyDescent="0.15">
      <c r="B392" s="245"/>
      <c r="C392" s="246"/>
      <c r="D392" s="247"/>
      <c r="G392" s="308"/>
      <c r="H392" s="308"/>
      <c r="I392" s="308"/>
      <c r="J392" s="308"/>
      <c r="K392" s="308"/>
      <c r="L392" s="308"/>
      <c r="M392" s="308"/>
      <c r="N392" s="308"/>
      <c r="O392" s="308"/>
      <c r="P392" s="308"/>
      <c r="Q392" s="309"/>
      <c r="R392" s="398"/>
      <c r="S392" s="399"/>
      <c r="T392" s="399"/>
      <c r="U392" s="399"/>
      <c r="V392" s="399"/>
      <c r="W392" s="399"/>
      <c r="X392" s="399"/>
      <c r="Y392" s="399"/>
      <c r="Z392" s="399"/>
      <c r="AA392" s="399"/>
      <c r="AB392" s="399"/>
      <c r="AC392" s="399"/>
      <c r="AD392" s="399"/>
      <c r="AE392" s="399"/>
      <c r="AF392" s="399"/>
      <c r="AG392" s="399"/>
      <c r="AH392" s="399"/>
      <c r="AI392" s="399"/>
      <c r="AJ392" s="399"/>
      <c r="AK392" s="399"/>
      <c r="AL392" s="399"/>
      <c r="AM392" s="399"/>
      <c r="AN392" s="399"/>
      <c r="AO392" s="399"/>
      <c r="AP392" s="399"/>
      <c r="AQ392" s="399"/>
      <c r="AR392" s="399"/>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400"/>
      <c r="BU392" s="306"/>
      <c r="BV392" s="306"/>
      <c r="BW392" s="305"/>
      <c r="BX392" s="332"/>
    </row>
    <row r="393" spans="2:76" ht="5.25" customHeight="1" x14ac:dyDescent="0.15">
      <c r="B393" s="245"/>
      <c r="C393" s="246"/>
      <c r="D393" s="247"/>
      <c r="G393" s="308"/>
      <c r="H393" s="308"/>
      <c r="I393" s="308"/>
      <c r="J393" s="308"/>
      <c r="K393" s="308"/>
      <c r="L393" s="308"/>
      <c r="M393" s="308"/>
      <c r="N393" s="308"/>
      <c r="O393" s="308"/>
      <c r="P393" s="308"/>
      <c r="Q393" s="309"/>
      <c r="R393" s="398"/>
      <c r="S393" s="399"/>
      <c r="T393" s="399"/>
      <c r="U393" s="399"/>
      <c r="V393" s="399"/>
      <c r="W393" s="399"/>
      <c r="X393" s="399"/>
      <c r="Y393" s="399"/>
      <c r="Z393" s="399"/>
      <c r="AA393" s="399"/>
      <c r="AB393" s="399"/>
      <c r="AC393" s="399"/>
      <c r="AD393" s="399"/>
      <c r="AE393" s="399"/>
      <c r="AF393" s="399"/>
      <c r="AG393" s="399"/>
      <c r="AH393" s="399"/>
      <c r="AI393" s="399"/>
      <c r="AJ393" s="399"/>
      <c r="AK393" s="399"/>
      <c r="AL393" s="399"/>
      <c r="AM393" s="399"/>
      <c r="AN393" s="399"/>
      <c r="AO393" s="399"/>
      <c r="AP393" s="399"/>
      <c r="AQ393" s="399"/>
      <c r="AR393" s="399"/>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400"/>
      <c r="BU393" s="306"/>
      <c r="BV393" s="306"/>
      <c r="BW393" s="305"/>
      <c r="BX393" s="332"/>
    </row>
    <row r="394" spans="2:76" ht="5.25" customHeight="1" x14ac:dyDescent="0.15">
      <c r="B394" s="245"/>
      <c r="C394" s="246"/>
      <c r="D394" s="247"/>
      <c r="G394" s="308" t="str">
        <f>"現在"&amp;LEN(R391)&amp;"字"</f>
        <v>現在0字</v>
      </c>
      <c r="H394" s="308"/>
      <c r="I394" s="308"/>
      <c r="J394" s="308"/>
      <c r="K394" s="308"/>
      <c r="L394" s="308"/>
      <c r="M394" s="308"/>
      <c r="N394" s="308"/>
      <c r="O394" s="308"/>
      <c r="P394" s="308"/>
      <c r="Q394" s="309"/>
      <c r="R394" s="398"/>
      <c r="S394" s="399"/>
      <c r="T394" s="399"/>
      <c r="U394" s="399"/>
      <c r="V394" s="399"/>
      <c r="W394" s="399"/>
      <c r="X394" s="399"/>
      <c r="Y394" s="399"/>
      <c r="Z394" s="399"/>
      <c r="AA394" s="399"/>
      <c r="AB394" s="399"/>
      <c r="AC394" s="399"/>
      <c r="AD394" s="399"/>
      <c r="AE394" s="399"/>
      <c r="AF394" s="399"/>
      <c r="AG394" s="399"/>
      <c r="AH394" s="399"/>
      <c r="AI394" s="399"/>
      <c r="AJ394" s="399"/>
      <c r="AK394" s="399"/>
      <c r="AL394" s="399"/>
      <c r="AM394" s="399"/>
      <c r="AN394" s="399"/>
      <c r="AO394" s="399"/>
      <c r="AP394" s="399"/>
      <c r="AQ394" s="399"/>
      <c r="AR394" s="399"/>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400"/>
      <c r="BU394" s="306" t="str">
        <f>IF(BV394="","",COUNTIFS($BV$197:BV394,"○"))&amp;BV394</f>
        <v/>
      </c>
      <c r="BV394" s="306" t="str">
        <f t="shared" ref="BV394" si="46">IF(BW394&lt;&gt;"","○","")</f>
        <v/>
      </c>
      <c r="BW394" s="305" t="str">
        <f>DBCS(IF(LEN(R391)&gt;48,MID(R391,49,48),""))</f>
        <v/>
      </c>
      <c r="BX394" s="305"/>
    </row>
    <row r="395" spans="2:76" ht="5.25" customHeight="1" x14ac:dyDescent="0.15">
      <c r="B395" s="245"/>
      <c r="C395" s="246"/>
      <c r="D395" s="247"/>
      <c r="G395" s="308"/>
      <c r="H395" s="308"/>
      <c r="I395" s="308"/>
      <c r="J395" s="308"/>
      <c r="K395" s="308"/>
      <c r="L395" s="308"/>
      <c r="M395" s="308"/>
      <c r="N395" s="308"/>
      <c r="O395" s="308"/>
      <c r="P395" s="308"/>
      <c r="Q395" s="309"/>
      <c r="R395" s="398"/>
      <c r="S395" s="399"/>
      <c r="T395" s="399"/>
      <c r="U395" s="399"/>
      <c r="V395" s="399"/>
      <c r="W395" s="399"/>
      <c r="X395" s="399"/>
      <c r="Y395" s="399"/>
      <c r="Z395" s="399"/>
      <c r="AA395" s="399"/>
      <c r="AB395" s="399"/>
      <c r="AC395" s="399"/>
      <c r="AD395" s="399"/>
      <c r="AE395" s="399"/>
      <c r="AF395" s="399"/>
      <c r="AG395" s="399"/>
      <c r="AH395" s="399"/>
      <c r="AI395" s="399"/>
      <c r="AJ395" s="399"/>
      <c r="AK395" s="399"/>
      <c r="AL395" s="399"/>
      <c r="AM395" s="399"/>
      <c r="AN395" s="399"/>
      <c r="AO395" s="399"/>
      <c r="AP395" s="399"/>
      <c r="AQ395" s="399"/>
      <c r="AR395" s="399"/>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400"/>
      <c r="BU395" s="306"/>
      <c r="BV395" s="306"/>
      <c r="BW395" s="305"/>
      <c r="BX395" s="305"/>
    </row>
    <row r="396" spans="2:76" ht="5.25" customHeight="1" x14ac:dyDescent="0.15">
      <c r="B396" s="245"/>
      <c r="C396" s="246"/>
      <c r="D396" s="247"/>
      <c r="G396" s="308"/>
      <c r="H396" s="308"/>
      <c r="I396" s="308"/>
      <c r="J396" s="308"/>
      <c r="K396" s="308"/>
      <c r="L396" s="308"/>
      <c r="M396" s="308"/>
      <c r="N396" s="308"/>
      <c r="O396" s="308"/>
      <c r="P396" s="308"/>
      <c r="Q396" s="309"/>
      <c r="R396" s="398"/>
      <c r="S396" s="399"/>
      <c r="T396" s="399"/>
      <c r="U396" s="399"/>
      <c r="V396" s="399"/>
      <c r="W396" s="399"/>
      <c r="X396" s="399"/>
      <c r="Y396" s="399"/>
      <c r="Z396" s="399"/>
      <c r="AA396" s="399"/>
      <c r="AB396" s="399"/>
      <c r="AC396" s="399"/>
      <c r="AD396" s="399"/>
      <c r="AE396" s="399"/>
      <c r="AF396" s="399"/>
      <c r="AG396" s="399"/>
      <c r="AH396" s="399"/>
      <c r="AI396" s="399"/>
      <c r="AJ396" s="399"/>
      <c r="AK396" s="399"/>
      <c r="AL396" s="399"/>
      <c r="AM396" s="399"/>
      <c r="AN396" s="399"/>
      <c r="AO396" s="399"/>
      <c r="AP396" s="399"/>
      <c r="AQ396" s="399"/>
      <c r="AR396" s="399"/>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400"/>
      <c r="BU396" s="306"/>
      <c r="BV396" s="306"/>
      <c r="BW396" s="305"/>
      <c r="BX396" s="305"/>
    </row>
    <row r="397" spans="2:76" ht="5.25" customHeight="1" x14ac:dyDescent="0.15">
      <c r="B397" s="245"/>
      <c r="C397" s="246"/>
      <c r="D397" s="247"/>
      <c r="G397" s="308"/>
      <c r="H397" s="308"/>
      <c r="I397" s="308"/>
      <c r="J397" s="308"/>
      <c r="K397" s="308"/>
      <c r="L397" s="308"/>
      <c r="M397" s="308"/>
      <c r="N397" s="308"/>
      <c r="O397" s="308"/>
      <c r="P397" s="308"/>
      <c r="Q397" s="309"/>
      <c r="R397" s="398"/>
      <c r="S397" s="399"/>
      <c r="T397" s="399"/>
      <c r="U397" s="399"/>
      <c r="V397" s="399"/>
      <c r="W397" s="399"/>
      <c r="X397" s="399"/>
      <c r="Y397" s="399"/>
      <c r="Z397" s="399"/>
      <c r="AA397" s="399"/>
      <c r="AB397" s="399"/>
      <c r="AC397" s="399"/>
      <c r="AD397" s="399"/>
      <c r="AE397" s="399"/>
      <c r="AF397" s="399"/>
      <c r="AG397" s="399"/>
      <c r="AH397" s="399"/>
      <c r="AI397" s="399"/>
      <c r="AJ397" s="399"/>
      <c r="AK397" s="399"/>
      <c r="AL397" s="399"/>
      <c r="AM397" s="399"/>
      <c r="AN397" s="399"/>
      <c r="AO397" s="399"/>
      <c r="AP397" s="399"/>
      <c r="AQ397" s="399"/>
      <c r="AR397" s="399"/>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400"/>
      <c r="BU397" s="306" t="str">
        <f>IF(BV397="","",COUNTIFS($BV$197:BV397,"○"))&amp;BV397</f>
        <v/>
      </c>
      <c r="BV397" s="306" t="str">
        <f t="shared" ref="BV397" si="47">IF(BW397&lt;&gt;"","○","")</f>
        <v/>
      </c>
      <c r="BW397" s="305" t="str">
        <f>DBCS(IF(LEN(R391)&gt;98,MID(R391,97,48),""))</f>
        <v/>
      </c>
      <c r="BX397" s="305"/>
    </row>
    <row r="398" spans="2:76" ht="5.25" customHeight="1" x14ac:dyDescent="0.15">
      <c r="B398" s="245"/>
      <c r="C398" s="246"/>
      <c r="D398" s="247"/>
      <c r="G398" s="308"/>
      <c r="H398" s="308"/>
      <c r="I398" s="308"/>
      <c r="J398" s="308"/>
      <c r="K398" s="308"/>
      <c r="L398" s="308"/>
      <c r="M398" s="308"/>
      <c r="N398" s="308"/>
      <c r="O398" s="308"/>
      <c r="P398" s="308"/>
      <c r="Q398" s="309"/>
      <c r="R398" s="398"/>
      <c r="S398" s="399"/>
      <c r="T398" s="399"/>
      <c r="U398" s="399"/>
      <c r="V398" s="399"/>
      <c r="W398" s="399"/>
      <c r="X398" s="399"/>
      <c r="Y398" s="399"/>
      <c r="Z398" s="399"/>
      <c r="AA398" s="399"/>
      <c r="AB398" s="399"/>
      <c r="AC398" s="399"/>
      <c r="AD398" s="399"/>
      <c r="AE398" s="399"/>
      <c r="AF398" s="399"/>
      <c r="AG398" s="399"/>
      <c r="AH398" s="399"/>
      <c r="AI398" s="399"/>
      <c r="AJ398" s="399"/>
      <c r="AK398" s="399"/>
      <c r="AL398" s="399"/>
      <c r="AM398" s="399"/>
      <c r="AN398" s="399"/>
      <c r="AO398" s="399"/>
      <c r="AP398" s="399"/>
      <c r="AQ398" s="399"/>
      <c r="AR398" s="399"/>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400"/>
      <c r="BU398" s="306"/>
      <c r="BV398" s="306"/>
      <c r="BW398" s="305"/>
      <c r="BX398" s="305"/>
    </row>
    <row r="399" spans="2:76" ht="5.25" customHeight="1" x14ac:dyDescent="0.15">
      <c r="B399" s="245"/>
      <c r="C399" s="246"/>
      <c r="D399" s="247"/>
      <c r="G399" s="308"/>
      <c r="H399" s="308"/>
      <c r="I399" s="308"/>
      <c r="J399" s="308"/>
      <c r="K399" s="308"/>
      <c r="L399" s="308"/>
      <c r="M399" s="308"/>
      <c r="N399" s="308"/>
      <c r="O399" s="308"/>
      <c r="P399" s="308"/>
      <c r="Q399" s="309"/>
      <c r="R399" s="401"/>
      <c r="S399" s="402"/>
      <c r="T399" s="402"/>
      <c r="U399" s="402"/>
      <c r="V399" s="402"/>
      <c r="W399" s="402"/>
      <c r="X399" s="402"/>
      <c r="Y399" s="402"/>
      <c r="Z399" s="402"/>
      <c r="AA399" s="402"/>
      <c r="AB399" s="402"/>
      <c r="AC399" s="402"/>
      <c r="AD399" s="402"/>
      <c r="AE399" s="402"/>
      <c r="AF399" s="402"/>
      <c r="AG399" s="402"/>
      <c r="AH399" s="402"/>
      <c r="AI399" s="402"/>
      <c r="AJ399" s="402"/>
      <c r="AK399" s="402"/>
      <c r="AL399" s="402"/>
      <c r="AM399" s="402"/>
      <c r="AN399" s="402"/>
      <c r="AO399" s="402"/>
      <c r="AP399" s="402"/>
      <c r="AQ399" s="402"/>
      <c r="AR399" s="402"/>
      <c r="AS399" s="402"/>
      <c r="AT399" s="402"/>
      <c r="AU399" s="402"/>
      <c r="AV399" s="402"/>
      <c r="AW399" s="402"/>
      <c r="AX399" s="402"/>
      <c r="AY399" s="402"/>
      <c r="AZ399" s="402"/>
      <c r="BA399" s="402"/>
      <c r="BB399" s="402"/>
      <c r="BC399" s="402"/>
      <c r="BD399" s="402"/>
      <c r="BE399" s="402"/>
      <c r="BF399" s="402"/>
      <c r="BG399" s="402"/>
      <c r="BH399" s="402"/>
      <c r="BI399" s="402"/>
      <c r="BJ399" s="402"/>
      <c r="BK399" s="402"/>
      <c r="BL399" s="402"/>
      <c r="BM399" s="402"/>
      <c r="BN399" s="402"/>
      <c r="BO399" s="402"/>
      <c r="BP399" s="402"/>
      <c r="BQ399" s="402"/>
      <c r="BR399" s="402"/>
      <c r="BS399" s="402"/>
      <c r="BT399" s="403"/>
      <c r="BU399" s="306"/>
      <c r="BV399" s="306"/>
      <c r="BW399" s="305"/>
      <c r="BX399" s="305"/>
    </row>
    <row r="400" spans="2:76" ht="5.25" customHeight="1" x14ac:dyDescent="0.15">
      <c r="B400" s="245"/>
      <c r="C400" s="246"/>
      <c r="D400" s="247"/>
    </row>
    <row r="401" spans="2:76" ht="5.25" customHeight="1" x14ac:dyDescent="0.15">
      <c r="B401" s="245"/>
      <c r="C401" s="246"/>
      <c r="D401" s="247"/>
      <c r="G401" s="308" t="s">
        <v>229</v>
      </c>
      <c r="H401" s="308"/>
      <c r="I401" s="308"/>
      <c r="J401" s="308"/>
      <c r="K401" s="308"/>
      <c r="L401" s="308"/>
      <c r="M401" s="308"/>
      <c r="N401" s="308"/>
      <c r="O401" s="308"/>
      <c r="P401" s="308"/>
      <c r="Q401" s="309"/>
      <c r="R401" s="395"/>
      <c r="S401" s="396"/>
      <c r="T401" s="396"/>
      <c r="U401" s="396"/>
      <c r="V401" s="396"/>
      <c r="W401" s="396"/>
      <c r="X401" s="396"/>
      <c r="Y401" s="396"/>
      <c r="Z401" s="396"/>
      <c r="AA401" s="396"/>
      <c r="AB401" s="396"/>
      <c r="AC401" s="396"/>
      <c r="AD401" s="396"/>
      <c r="AE401" s="396"/>
      <c r="AF401" s="396"/>
      <c r="AG401" s="396"/>
      <c r="AH401" s="396"/>
      <c r="AI401" s="396"/>
      <c r="AJ401" s="396"/>
      <c r="AK401" s="396"/>
      <c r="AL401" s="396"/>
      <c r="AM401" s="396"/>
      <c r="AN401" s="396"/>
      <c r="AO401" s="396"/>
      <c r="AP401" s="396"/>
      <c r="AQ401" s="396"/>
      <c r="AR401" s="396"/>
      <c r="AS401" s="396"/>
      <c r="AT401" s="396"/>
      <c r="AU401" s="396"/>
      <c r="AV401" s="396"/>
      <c r="AW401" s="396"/>
      <c r="AX401" s="396"/>
      <c r="AY401" s="396"/>
      <c r="AZ401" s="396"/>
      <c r="BA401" s="396"/>
      <c r="BB401" s="396"/>
      <c r="BC401" s="396"/>
      <c r="BD401" s="396"/>
      <c r="BE401" s="396"/>
      <c r="BF401" s="396"/>
      <c r="BG401" s="396"/>
      <c r="BH401" s="396"/>
      <c r="BI401" s="396"/>
      <c r="BJ401" s="396"/>
      <c r="BK401" s="396"/>
      <c r="BL401" s="396"/>
      <c r="BM401" s="396"/>
      <c r="BN401" s="396"/>
      <c r="BO401" s="396"/>
      <c r="BP401" s="396"/>
      <c r="BQ401" s="396"/>
      <c r="BR401" s="396"/>
      <c r="BS401" s="396"/>
      <c r="BT401" s="397"/>
      <c r="BU401" s="306" t="str">
        <f>IF(BV401="","",COUNTIFS($BV$197:BV401,"○"))&amp;BV401</f>
        <v/>
      </c>
      <c r="BV401" s="306" t="str">
        <f>IF(BW401&lt;&gt;"","○","")</f>
        <v/>
      </c>
      <c r="BW401" s="305" t="str">
        <f>DBCS(MID(R401,1,48))</f>
        <v/>
      </c>
      <c r="BX401" s="332" t="s">
        <v>165</v>
      </c>
    </row>
    <row r="402" spans="2:76" ht="5.25" customHeight="1" x14ac:dyDescent="0.15">
      <c r="B402" s="245"/>
      <c r="C402" s="246"/>
      <c r="D402" s="247"/>
      <c r="G402" s="308"/>
      <c r="H402" s="308"/>
      <c r="I402" s="308"/>
      <c r="J402" s="308"/>
      <c r="K402" s="308"/>
      <c r="L402" s="308"/>
      <c r="M402" s="308"/>
      <c r="N402" s="308"/>
      <c r="O402" s="308"/>
      <c r="P402" s="308"/>
      <c r="Q402" s="309"/>
      <c r="R402" s="398"/>
      <c r="S402" s="399"/>
      <c r="T402" s="399"/>
      <c r="U402" s="399"/>
      <c r="V402" s="399"/>
      <c r="W402" s="399"/>
      <c r="X402" s="399"/>
      <c r="Y402" s="399"/>
      <c r="Z402" s="399"/>
      <c r="AA402" s="399"/>
      <c r="AB402" s="399"/>
      <c r="AC402" s="399"/>
      <c r="AD402" s="399"/>
      <c r="AE402" s="399"/>
      <c r="AF402" s="399"/>
      <c r="AG402" s="399"/>
      <c r="AH402" s="399"/>
      <c r="AI402" s="399"/>
      <c r="AJ402" s="399"/>
      <c r="AK402" s="399"/>
      <c r="AL402" s="399"/>
      <c r="AM402" s="399"/>
      <c r="AN402" s="399"/>
      <c r="AO402" s="399"/>
      <c r="AP402" s="399"/>
      <c r="AQ402" s="399"/>
      <c r="AR402" s="399"/>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400"/>
      <c r="BU402" s="306"/>
      <c r="BV402" s="306"/>
      <c r="BW402" s="305"/>
      <c r="BX402" s="332"/>
    </row>
    <row r="403" spans="2:76" ht="5.25" customHeight="1" x14ac:dyDescent="0.15">
      <c r="B403" s="245"/>
      <c r="C403" s="246"/>
      <c r="D403" s="247"/>
      <c r="G403" s="308"/>
      <c r="H403" s="308"/>
      <c r="I403" s="308"/>
      <c r="J403" s="308"/>
      <c r="K403" s="308"/>
      <c r="L403" s="308"/>
      <c r="M403" s="308"/>
      <c r="N403" s="308"/>
      <c r="O403" s="308"/>
      <c r="P403" s="308"/>
      <c r="Q403" s="309"/>
      <c r="R403" s="398"/>
      <c r="S403" s="399"/>
      <c r="T403" s="399"/>
      <c r="U403" s="399"/>
      <c r="V403" s="399"/>
      <c r="W403" s="399"/>
      <c r="X403" s="399"/>
      <c r="Y403" s="399"/>
      <c r="Z403" s="399"/>
      <c r="AA403" s="399"/>
      <c r="AB403" s="399"/>
      <c r="AC403" s="399"/>
      <c r="AD403" s="399"/>
      <c r="AE403" s="399"/>
      <c r="AF403" s="399"/>
      <c r="AG403" s="399"/>
      <c r="AH403" s="399"/>
      <c r="AI403" s="399"/>
      <c r="AJ403" s="399"/>
      <c r="AK403" s="399"/>
      <c r="AL403" s="399"/>
      <c r="AM403" s="399"/>
      <c r="AN403" s="399"/>
      <c r="AO403" s="399"/>
      <c r="AP403" s="399"/>
      <c r="AQ403" s="399"/>
      <c r="AR403" s="399"/>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400"/>
      <c r="BU403" s="306"/>
      <c r="BV403" s="306"/>
      <c r="BW403" s="305"/>
      <c r="BX403" s="332"/>
    </row>
    <row r="404" spans="2:76" ht="5.25" customHeight="1" x14ac:dyDescent="0.15">
      <c r="B404" s="245"/>
      <c r="C404" s="246"/>
      <c r="D404" s="247"/>
      <c r="G404" s="308" t="str">
        <f>"現在"&amp;LEN(R401)&amp;"字"</f>
        <v>現在0字</v>
      </c>
      <c r="H404" s="308"/>
      <c r="I404" s="308"/>
      <c r="J404" s="308"/>
      <c r="K404" s="308"/>
      <c r="L404" s="308"/>
      <c r="M404" s="308"/>
      <c r="N404" s="308"/>
      <c r="O404" s="308"/>
      <c r="P404" s="308"/>
      <c r="Q404" s="309"/>
      <c r="R404" s="398"/>
      <c r="S404" s="399"/>
      <c r="T404" s="399"/>
      <c r="U404" s="399"/>
      <c r="V404" s="399"/>
      <c r="W404" s="399"/>
      <c r="X404" s="399"/>
      <c r="Y404" s="399"/>
      <c r="Z404" s="399"/>
      <c r="AA404" s="399"/>
      <c r="AB404" s="399"/>
      <c r="AC404" s="399"/>
      <c r="AD404" s="399"/>
      <c r="AE404" s="399"/>
      <c r="AF404" s="399"/>
      <c r="AG404" s="399"/>
      <c r="AH404" s="399"/>
      <c r="AI404" s="399"/>
      <c r="AJ404" s="399"/>
      <c r="AK404" s="399"/>
      <c r="AL404" s="399"/>
      <c r="AM404" s="399"/>
      <c r="AN404" s="399"/>
      <c r="AO404" s="399"/>
      <c r="AP404" s="399"/>
      <c r="AQ404" s="399"/>
      <c r="AR404" s="399"/>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400"/>
      <c r="BU404" s="306" t="str">
        <f>IF(BV404="","",COUNTIFS($BV$197:BV404,"○"))&amp;BV404</f>
        <v/>
      </c>
      <c r="BV404" s="306" t="str">
        <f t="shared" ref="BV404" si="48">IF(BW404&lt;&gt;"","○","")</f>
        <v/>
      </c>
      <c r="BW404" s="305" t="str">
        <f>DBCS(IF(LEN(R401)&gt;48,MID(R401,49,48),""))</f>
        <v/>
      </c>
      <c r="BX404" s="305"/>
    </row>
    <row r="405" spans="2:76" ht="5.25" customHeight="1" x14ac:dyDescent="0.15">
      <c r="B405" s="245"/>
      <c r="C405" s="246"/>
      <c r="D405" s="247"/>
      <c r="G405" s="308"/>
      <c r="H405" s="308"/>
      <c r="I405" s="308"/>
      <c r="J405" s="308"/>
      <c r="K405" s="308"/>
      <c r="L405" s="308"/>
      <c r="M405" s="308"/>
      <c r="N405" s="308"/>
      <c r="O405" s="308"/>
      <c r="P405" s="308"/>
      <c r="Q405" s="309"/>
      <c r="R405" s="398"/>
      <c r="S405" s="399"/>
      <c r="T405" s="399"/>
      <c r="U405" s="399"/>
      <c r="V405" s="399"/>
      <c r="W405" s="399"/>
      <c r="X405" s="399"/>
      <c r="Y405" s="399"/>
      <c r="Z405" s="399"/>
      <c r="AA405" s="399"/>
      <c r="AB405" s="399"/>
      <c r="AC405" s="399"/>
      <c r="AD405" s="399"/>
      <c r="AE405" s="399"/>
      <c r="AF405" s="399"/>
      <c r="AG405" s="399"/>
      <c r="AH405" s="399"/>
      <c r="AI405" s="399"/>
      <c r="AJ405" s="399"/>
      <c r="AK405" s="399"/>
      <c r="AL405" s="399"/>
      <c r="AM405" s="399"/>
      <c r="AN405" s="399"/>
      <c r="AO405" s="399"/>
      <c r="AP405" s="399"/>
      <c r="AQ405" s="399"/>
      <c r="AR405" s="399"/>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400"/>
      <c r="BU405" s="306"/>
      <c r="BV405" s="306"/>
      <c r="BW405" s="305"/>
      <c r="BX405" s="305"/>
    </row>
    <row r="406" spans="2:76" ht="5.25" customHeight="1" x14ac:dyDescent="0.15">
      <c r="B406" s="245"/>
      <c r="C406" s="246"/>
      <c r="D406" s="247"/>
      <c r="G406" s="308"/>
      <c r="H406" s="308"/>
      <c r="I406" s="308"/>
      <c r="J406" s="308"/>
      <c r="K406" s="308"/>
      <c r="L406" s="308"/>
      <c r="M406" s="308"/>
      <c r="N406" s="308"/>
      <c r="O406" s="308"/>
      <c r="P406" s="308"/>
      <c r="Q406" s="309"/>
      <c r="R406" s="398"/>
      <c r="S406" s="399"/>
      <c r="T406" s="399"/>
      <c r="U406" s="399"/>
      <c r="V406" s="399"/>
      <c r="W406" s="399"/>
      <c r="X406" s="399"/>
      <c r="Y406" s="399"/>
      <c r="Z406" s="399"/>
      <c r="AA406" s="399"/>
      <c r="AB406" s="399"/>
      <c r="AC406" s="399"/>
      <c r="AD406" s="399"/>
      <c r="AE406" s="399"/>
      <c r="AF406" s="399"/>
      <c r="AG406" s="399"/>
      <c r="AH406" s="399"/>
      <c r="AI406" s="399"/>
      <c r="AJ406" s="399"/>
      <c r="AK406" s="399"/>
      <c r="AL406" s="399"/>
      <c r="AM406" s="399"/>
      <c r="AN406" s="399"/>
      <c r="AO406" s="399"/>
      <c r="AP406" s="399"/>
      <c r="AQ406" s="399"/>
      <c r="AR406" s="399"/>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400"/>
      <c r="BU406" s="306"/>
      <c r="BV406" s="306"/>
      <c r="BW406" s="305"/>
      <c r="BX406" s="305"/>
    </row>
    <row r="407" spans="2:76" ht="5.25" customHeight="1" x14ac:dyDescent="0.15">
      <c r="B407" s="245"/>
      <c r="C407" s="246"/>
      <c r="D407" s="247"/>
      <c r="G407" s="308"/>
      <c r="H407" s="308"/>
      <c r="I407" s="308"/>
      <c r="J407" s="308"/>
      <c r="K407" s="308"/>
      <c r="L407" s="308"/>
      <c r="M407" s="308"/>
      <c r="N407" s="308"/>
      <c r="O407" s="308"/>
      <c r="P407" s="308"/>
      <c r="Q407" s="309"/>
      <c r="R407" s="398"/>
      <c r="S407" s="399"/>
      <c r="T407" s="399"/>
      <c r="U407" s="399"/>
      <c r="V407" s="399"/>
      <c r="W407" s="399"/>
      <c r="X407" s="399"/>
      <c r="Y407" s="399"/>
      <c r="Z407" s="399"/>
      <c r="AA407" s="399"/>
      <c r="AB407" s="399"/>
      <c r="AC407" s="399"/>
      <c r="AD407" s="399"/>
      <c r="AE407" s="399"/>
      <c r="AF407" s="399"/>
      <c r="AG407" s="399"/>
      <c r="AH407" s="399"/>
      <c r="AI407" s="399"/>
      <c r="AJ407" s="399"/>
      <c r="AK407" s="399"/>
      <c r="AL407" s="399"/>
      <c r="AM407" s="399"/>
      <c r="AN407" s="399"/>
      <c r="AO407" s="399"/>
      <c r="AP407" s="399"/>
      <c r="AQ407" s="399"/>
      <c r="AR407" s="399"/>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400"/>
      <c r="BU407" s="306" t="str">
        <f>IF(BV407="","",COUNTIFS($BV$197:BV407,"○"))&amp;BV407</f>
        <v/>
      </c>
      <c r="BV407" s="306" t="str">
        <f t="shared" ref="BV407" si="49">IF(BW407&lt;&gt;"","○","")</f>
        <v/>
      </c>
      <c r="BW407" s="305" t="str">
        <f>DBCS(IF(LEN(R401)&gt;98,MID(R401,97,48),""))</f>
        <v/>
      </c>
      <c r="BX407" s="305"/>
    </row>
    <row r="408" spans="2:76" ht="5.25" customHeight="1" x14ac:dyDescent="0.15">
      <c r="B408" s="245"/>
      <c r="C408" s="246"/>
      <c r="D408" s="247"/>
      <c r="G408" s="308"/>
      <c r="H408" s="308"/>
      <c r="I408" s="308"/>
      <c r="J408" s="308"/>
      <c r="K408" s="308"/>
      <c r="L408" s="308"/>
      <c r="M408" s="308"/>
      <c r="N408" s="308"/>
      <c r="O408" s="308"/>
      <c r="P408" s="308"/>
      <c r="Q408" s="309"/>
      <c r="R408" s="398"/>
      <c r="S408" s="399"/>
      <c r="T408" s="399"/>
      <c r="U408" s="399"/>
      <c r="V408" s="399"/>
      <c r="W408" s="399"/>
      <c r="X408" s="399"/>
      <c r="Y408" s="399"/>
      <c r="Z408" s="399"/>
      <c r="AA408" s="399"/>
      <c r="AB408" s="399"/>
      <c r="AC408" s="399"/>
      <c r="AD408" s="399"/>
      <c r="AE408" s="399"/>
      <c r="AF408" s="399"/>
      <c r="AG408" s="399"/>
      <c r="AH408" s="399"/>
      <c r="AI408" s="399"/>
      <c r="AJ408" s="399"/>
      <c r="AK408" s="399"/>
      <c r="AL408" s="399"/>
      <c r="AM408" s="399"/>
      <c r="AN408" s="399"/>
      <c r="AO408" s="399"/>
      <c r="AP408" s="399"/>
      <c r="AQ408" s="399"/>
      <c r="AR408" s="399"/>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400"/>
      <c r="BU408" s="306"/>
      <c r="BV408" s="306"/>
      <c r="BW408" s="305"/>
      <c r="BX408" s="305"/>
    </row>
    <row r="409" spans="2:76" ht="5.25" customHeight="1" x14ac:dyDescent="0.15">
      <c r="B409" s="245"/>
      <c r="C409" s="246"/>
      <c r="D409" s="247"/>
      <c r="G409" s="308"/>
      <c r="H409" s="308"/>
      <c r="I409" s="308"/>
      <c r="J409" s="308"/>
      <c r="K409" s="308"/>
      <c r="L409" s="308"/>
      <c r="M409" s="308"/>
      <c r="N409" s="308"/>
      <c r="O409" s="308"/>
      <c r="P409" s="308"/>
      <c r="Q409" s="309"/>
      <c r="R409" s="401"/>
      <c r="S409" s="402"/>
      <c r="T409" s="402"/>
      <c r="U409" s="402"/>
      <c r="V409" s="402"/>
      <c r="W409" s="402"/>
      <c r="X409" s="402"/>
      <c r="Y409" s="402"/>
      <c r="Z409" s="402"/>
      <c r="AA409" s="402"/>
      <c r="AB409" s="402"/>
      <c r="AC409" s="402"/>
      <c r="AD409" s="402"/>
      <c r="AE409" s="402"/>
      <c r="AF409" s="402"/>
      <c r="AG409" s="402"/>
      <c r="AH409" s="402"/>
      <c r="AI409" s="402"/>
      <c r="AJ409" s="402"/>
      <c r="AK409" s="402"/>
      <c r="AL409" s="402"/>
      <c r="AM409" s="402"/>
      <c r="AN409" s="402"/>
      <c r="AO409" s="402"/>
      <c r="AP409" s="402"/>
      <c r="AQ409" s="402"/>
      <c r="AR409" s="402"/>
      <c r="AS409" s="402"/>
      <c r="AT409" s="402"/>
      <c r="AU409" s="402"/>
      <c r="AV409" s="402"/>
      <c r="AW409" s="402"/>
      <c r="AX409" s="402"/>
      <c r="AY409" s="402"/>
      <c r="AZ409" s="402"/>
      <c r="BA409" s="402"/>
      <c r="BB409" s="402"/>
      <c r="BC409" s="402"/>
      <c r="BD409" s="402"/>
      <c r="BE409" s="402"/>
      <c r="BF409" s="402"/>
      <c r="BG409" s="402"/>
      <c r="BH409" s="402"/>
      <c r="BI409" s="402"/>
      <c r="BJ409" s="402"/>
      <c r="BK409" s="402"/>
      <c r="BL409" s="402"/>
      <c r="BM409" s="402"/>
      <c r="BN409" s="402"/>
      <c r="BO409" s="402"/>
      <c r="BP409" s="402"/>
      <c r="BQ409" s="402"/>
      <c r="BR409" s="402"/>
      <c r="BS409" s="402"/>
      <c r="BT409" s="403"/>
      <c r="BU409" s="306"/>
      <c r="BV409" s="306"/>
      <c r="BW409" s="305"/>
      <c r="BX409" s="305"/>
    </row>
    <row r="410" spans="2:76" ht="5.25" customHeight="1" x14ac:dyDescent="0.15">
      <c r="B410" s="245"/>
      <c r="C410" s="246"/>
      <c r="D410" s="247"/>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row>
    <row r="411" spans="2:76" ht="5.25" customHeight="1" x14ac:dyDescent="0.15">
      <c r="B411" s="245"/>
      <c r="C411" s="246"/>
      <c r="D411" s="247"/>
      <c r="G411" s="308" t="s">
        <v>230</v>
      </c>
      <c r="H411" s="308"/>
      <c r="I411" s="308"/>
      <c r="J411" s="308"/>
      <c r="K411" s="308"/>
      <c r="L411" s="308"/>
      <c r="M411" s="308"/>
      <c r="N411" s="308"/>
      <c r="O411" s="308"/>
      <c r="P411" s="308"/>
      <c r="Q411" s="309"/>
      <c r="R411" s="395"/>
      <c r="S411" s="396"/>
      <c r="T411" s="396"/>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6"/>
      <c r="AY411" s="396"/>
      <c r="AZ411" s="396"/>
      <c r="BA411" s="396"/>
      <c r="BB411" s="396"/>
      <c r="BC411" s="396"/>
      <c r="BD411" s="396"/>
      <c r="BE411" s="396"/>
      <c r="BF411" s="396"/>
      <c r="BG411" s="396"/>
      <c r="BH411" s="396"/>
      <c r="BI411" s="396"/>
      <c r="BJ411" s="396"/>
      <c r="BK411" s="396"/>
      <c r="BL411" s="396"/>
      <c r="BM411" s="396"/>
      <c r="BN411" s="396"/>
      <c r="BO411" s="396"/>
      <c r="BP411" s="396"/>
      <c r="BQ411" s="396"/>
      <c r="BR411" s="396"/>
      <c r="BS411" s="396"/>
      <c r="BT411" s="397"/>
      <c r="BU411" s="306" t="str">
        <f>IF(BV411="","",COUNTIFS($BV$197:BV411,"○"))&amp;BV411</f>
        <v/>
      </c>
      <c r="BV411" s="306" t="str">
        <f>IF(BW411&lt;&gt;"","○","")</f>
        <v/>
      </c>
      <c r="BW411" s="305" t="str">
        <f>DBCS(MID(R411,1,48))</f>
        <v/>
      </c>
      <c r="BX411" s="332" t="s">
        <v>166</v>
      </c>
    </row>
    <row r="412" spans="2:76" ht="5.25" customHeight="1" x14ac:dyDescent="0.15">
      <c r="B412" s="245"/>
      <c r="C412" s="246"/>
      <c r="D412" s="247"/>
      <c r="G412" s="308"/>
      <c r="H412" s="308"/>
      <c r="I412" s="308"/>
      <c r="J412" s="308"/>
      <c r="K412" s="308"/>
      <c r="L412" s="308"/>
      <c r="M412" s="308"/>
      <c r="N412" s="308"/>
      <c r="O412" s="308"/>
      <c r="P412" s="308"/>
      <c r="Q412" s="309"/>
      <c r="R412" s="398"/>
      <c r="S412" s="399"/>
      <c r="T412" s="399"/>
      <c r="U412" s="399"/>
      <c r="V412" s="399"/>
      <c r="W412" s="399"/>
      <c r="X412" s="399"/>
      <c r="Y412" s="399"/>
      <c r="Z412" s="399"/>
      <c r="AA412" s="399"/>
      <c r="AB412" s="399"/>
      <c r="AC412" s="399"/>
      <c r="AD412" s="399"/>
      <c r="AE412" s="399"/>
      <c r="AF412" s="399"/>
      <c r="AG412" s="399"/>
      <c r="AH412" s="399"/>
      <c r="AI412" s="399"/>
      <c r="AJ412" s="399"/>
      <c r="AK412" s="399"/>
      <c r="AL412" s="399"/>
      <c r="AM412" s="399"/>
      <c r="AN412" s="399"/>
      <c r="AO412" s="399"/>
      <c r="AP412" s="399"/>
      <c r="AQ412" s="399"/>
      <c r="AR412" s="399"/>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400"/>
      <c r="BU412" s="306"/>
      <c r="BV412" s="306"/>
      <c r="BW412" s="305"/>
      <c r="BX412" s="332"/>
    </row>
    <row r="413" spans="2:76" ht="5.25" customHeight="1" x14ac:dyDescent="0.15">
      <c r="B413" s="245"/>
      <c r="C413" s="246"/>
      <c r="D413" s="247"/>
      <c r="G413" s="308"/>
      <c r="H413" s="308"/>
      <c r="I413" s="308"/>
      <c r="J413" s="308"/>
      <c r="K413" s="308"/>
      <c r="L413" s="308"/>
      <c r="M413" s="308"/>
      <c r="N413" s="308"/>
      <c r="O413" s="308"/>
      <c r="P413" s="308"/>
      <c r="Q413" s="309"/>
      <c r="R413" s="398"/>
      <c r="S413" s="399"/>
      <c r="T413" s="399"/>
      <c r="U413" s="399"/>
      <c r="V413" s="399"/>
      <c r="W413" s="399"/>
      <c r="X413" s="399"/>
      <c r="Y413" s="399"/>
      <c r="Z413" s="399"/>
      <c r="AA413" s="399"/>
      <c r="AB413" s="399"/>
      <c r="AC413" s="399"/>
      <c r="AD413" s="399"/>
      <c r="AE413" s="399"/>
      <c r="AF413" s="399"/>
      <c r="AG413" s="399"/>
      <c r="AH413" s="399"/>
      <c r="AI413" s="399"/>
      <c r="AJ413" s="399"/>
      <c r="AK413" s="399"/>
      <c r="AL413" s="399"/>
      <c r="AM413" s="399"/>
      <c r="AN413" s="399"/>
      <c r="AO413" s="399"/>
      <c r="AP413" s="399"/>
      <c r="AQ413" s="399"/>
      <c r="AR413" s="399"/>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400"/>
      <c r="BU413" s="306"/>
      <c r="BV413" s="306"/>
      <c r="BW413" s="305"/>
      <c r="BX413" s="332"/>
    </row>
    <row r="414" spans="2:76" ht="5.25" customHeight="1" x14ac:dyDescent="0.15">
      <c r="B414" s="245"/>
      <c r="C414" s="246"/>
      <c r="D414" s="247"/>
      <c r="G414" s="308" t="str">
        <f>"現在"&amp;LEN(R411)&amp;"字"</f>
        <v>現在0字</v>
      </c>
      <c r="H414" s="308"/>
      <c r="I414" s="308"/>
      <c r="J414" s="308"/>
      <c r="K414" s="308"/>
      <c r="L414" s="308"/>
      <c r="M414" s="308"/>
      <c r="N414" s="308"/>
      <c r="O414" s="308"/>
      <c r="P414" s="308"/>
      <c r="Q414" s="309"/>
      <c r="R414" s="398"/>
      <c r="S414" s="399"/>
      <c r="T414" s="399"/>
      <c r="U414" s="399"/>
      <c r="V414" s="399"/>
      <c r="W414" s="399"/>
      <c r="X414" s="399"/>
      <c r="Y414" s="399"/>
      <c r="Z414" s="399"/>
      <c r="AA414" s="399"/>
      <c r="AB414" s="399"/>
      <c r="AC414" s="399"/>
      <c r="AD414" s="399"/>
      <c r="AE414" s="399"/>
      <c r="AF414" s="399"/>
      <c r="AG414" s="399"/>
      <c r="AH414" s="399"/>
      <c r="AI414" s="399"/>
      <c r="AJ414" s="399"/>
      <c r="AK414" s="399"/>
      <c r="AL414" s="399"/>
      <c r="AM414" s="399"/>
      <c r="AN414" s="399"/>
      <c r="AO414" s="399"/>
      <c r="AP414" s="399"/>
      <c r="AQ414" s="399"/>
      <c r="AR414" s="399"/>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400"/>
      <c r="BU414" s="306" t="str">
        <f>IF(BV414="","",COUNTIFS($BV$197:BV414,"○"))&amp;BV414</f>
        <v/>
      </c>
      <c r="BV414" s="306" t="str">
        <f t="shared" ref="BV414" si="50">IF(BW414&lt;&gt;"","○","")</f>
        <v/>
      </c>
      <c r="BW414" s="305" t="str">
        <f>DBCS(IF(LEN(R411)&gt;48,MID(R411,49,48),""))</f>
        <v/>
      </c>
      <c r="BX414" s="305"/>
    </row>
    <row r="415" spans="2:76" ht="5.25" customHeight="1" x14ac:dyDescent="0.15">
      <c r="B415" s="245"/>
      <c r="C415" s="246"/>
      <c r="D415" s="247"/>
      <c r="G415" s="308"/>
      <c r="H415" s="308"/>
      <c r="I415" s="308"/>
      <c r="J415" s="308"/>
      <c r="K415" s="308"/>
      <c r="L415" s="308"/>
      <c r="M415" s="308"/>
      <c r="N415" s="308"/>
      <c r="O415" s="308"/>
      <c r="P415" s="308"/>
      <c r="Q415" s="309"/>
      <c r="R415" s="398"/>
      <c r="S415" s="399"/>
      <c r="T415" s="399"/>
      <c r="U415" s="399"/>
      <c r="V415" s="399"/>
      <c r="W415" s="399"/>
      <c r="X415" s="399"/>
      <c r="Y415" s="399"/>
      <c r="Z415" s="399"/>
      <c r="AA415" s="399"/>
      <c r="AB415" s="399"/>
      <c r="AC415" s="399"/>
      <c r="AD415" s="399"/>
      <c r="AE415" s="399"/>
      <c r="AF415" s="399"/>
      <c r="AG415" s="399"/>
      <c r="AH415" s="399"/>
      <c r="AI415" s="399"/>
      <c r="AJ415" s="399"/>
      <c r="AK415" s="399"/>
      <c r="AL415" s="399"/>
      <c r="AM415" s="399"/>
      <c r="AN415" s="399"/>
      <c r="AO415" s="399"/>
      <c r="AP415" s="399"/>
      <c r="AQ415" s="399"/>
      <c r="AR415" s="399"/>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400"/>
      <c r="BU415" s="306"/>
      <c r="BV415" s="306"/>
      <c r="BW415" s="305"/>
      <c r="BX415" s="305"/>
    </row>
    <row r="416" spans="2:76" ht="5.25" customHeight="1" x14ac:dyDescent="0.15">
      <c r="B416" s="245"/>
      <c r="C416" s="246"/>
      <c r="D416" s="247"/>
      <c r="G416" s="308"/>
      <c r="H416" s="308"/>
      <c r="I416" s="308"/>
      <c r="J416" s="308"/>
      <c r="K416" s="308"/>
      <c r="L416" s="308"/>
      <c r="M416" s="308"/>
      <c r="N416" s="308"/>
      <c r="O416" s="308"/>
      <c r="P416" s="308"/>
      <c r="Q416" s="309"/>
      <c r="R416" s="398"/>
      <c r="S416" s="399"/>
      <c r="T416" s="399"/>
      <c r="U416" s="399"/>
      <c r="V416" s="399"/>
      <c r="W416" s="399"/>
      <c r="X416" s="399"/>
      <c r="Y416" s="399"/>
      <c r="Z416" s="399"/>
      <c r="AA416" s="399"/>
      <c r="AB416" s="399"/>
      <c r="AC416" s="399"/>
      <c r="AD416" s="399"/>
      <c r="AE416" s="399"/>
      <c r="AF416" s="399"/>
      <c r="AG416" s="399"/>
      <c r="AH416" s="399"/>
      <c r="AI416" s="399"/>
      <c r="AJ416" s="399"/>
      <c r="AK416" s="399"/>
      <c r="AL416" s="399"/>
      <c r="AM416" s="399"/>
      <c r="AN416" s="399"/>
      <c r="AO416" s="399"/>
      <c r="AP416" s="399"/>
      <c r="AQ416" s="399"/>
      <c r="AR416" s="399"/>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400"/>
      <c r="BU416" s="306"/>
      <c r="BV416" s="306"/>
      <c r="BW416" s="305"/>
      <c r="BX416" s="305"/>
    </row>
    <row r="417" spans="2:76" ht="5.25" customHeight="1" x14ac:dyDescent="0.15">
      <c r="B417" s="245"/>
      <c r="C417" s="246"/>
      <c r="D417" s="247"/>
      <c r="G417" s="308"/>
      <c r="H417" s="308"/>
      <c r="I417" s="308"/>
      <c r="J417" s="308"/>
      <c r="K417" s="308"/>
      <c r="L417" s="308"/>
      <c r="M417" s="308"/>
      <c r="N417" s="308"/>
      <c r="O417" s="308"/>
      <c r="P417" s="308"/>
      <c r="Q417" s="309"/>
      <c r="R417" s="398"/>
      <c r="S417" s="399"/>
      <c r="T417" s="399"/>
      <c r="U417" s="399"/>
      <c r="V417" s="399"/>
      <c r="W417" s="399"/>
      <c r="X417" s="399"/>
      <c r="Y417" s="399"/>
      <c r="Z417" s="399"/>
      <c r="AA417" s="399"/>
      <c r="AB417" s="399"/>
      <c r="AC417" s="399"/>
      <c r="AD417" s="399"/>
      <c r="AE417" s="399"/>
      <c r="AF417" s="399"/>
      <c r="AG417" s="399"/>
      <c r="AH417" s="399"/>
      <c r="AI417" s="399"/>
      <c r="AJ417" s="399"/>
      <c r="AK417" s="399"/>
      <c r="AL417" s="399"/>
      <c r="AM417" s="399"/>
      <c r="AN417" s="399"/>
      <c r="AO417" s="399"/>
      <c r="AP417" s="399"/>
      <c r="AQ417" s="399"/>
      <c r="AR417" s="399"/>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400"/>
      <c r="BU417" s="306" t="str">
        <f>IF(BV417="","",COUNTIFS($BV$197:BV417,"○"))&amp;BV417</f>
        <v/>
      </c>
      <c r="BV417" s="306" t="str">
        <f t="shared" ref="BV417" si="51">IF(BW417&lt;&gt;"","○","")</f>
        <v/>
      </c>
      <c r="BW417" s="305" t="str">
        <f>DBCS(IF(LEN(R411)&gt;98,MID(R411,97,48),""))</f>
        <v/>
      </c>
      <c r="BX417" s="305"/>
    </row>
    <row r="418" spans="2:76" ht="5.25" customHeight="1" x14ac:dyDescent="0.15">
      <c r="B418" s="245"/>
      <c r="C418" s="246"/>
      <c r="D418" s="247"/>
      <c r="G418" s="308"/>
      <c r="H418" s="308"/>
      <c r="I418" s="308"/>
      <c r="J418" s="308"/>
      <c r="K418" s="308"/>
      <c r="L418" s="308"/>
      <c r="M418" s="308"/>
      <c r="N418" s="308"/>
      <c r="O418" s="308"/>
      <c r="P418" s="308"/>
      <c r="Q418" s="309"/>
      <c r="R418" s="398"/>
      <c r="S418" s="399"/>
      <c r="T418" s="399"/>
      <c r="U418" s="399"/>
      <c r="V418" s="399"/>
      <c r="W418" s="399"/>
      <c r="X418" s="399"/>
      <c r="Y418" s="399"/>
      <c r="Z418" s="399"/>
      <c r="AA418" s="399"/>
      <c r="AB418" s="399"/>
      <c r="AC418" s="399"/>
      <c r="AD418" s="399"/>
      <c r="AE418" s="399"/>
      <c r="AF418" s="399"/>
      <c r="AG418" s="399"/>
      <c r="AH418" s="399"/>
      <c r="AI418" s="399"/>
      <c r="AJ418" s="399"/>
      <c r="AK418" s="399"/>
      <c r="AL418" s="399"/>
      <c r="AM418" s="399"/>
      <c r="AN418" s="399"/>
      <c r="AO418" s="399"/>
      <c r="AP418" s="399"/>
      <c r="AQ418" s="399"/>
      <c r="AR418" s="399"/>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400"/>
      <c r="BU418" s="306"/>
      <c r="BV418" s="306"/>
      <c r="BW418" s="305"/>
      <c r="BX418" s="305"/>
    </row>
    <row r="419" spans="2:76" ht="5.25" customHeight="1" x14ac:dyDescent="0.15">
      <c r="B419" s="245"/>
      <c r="C419" s="246"/>
      <c r="D419" s="247"/>
      <c r="G419" s="308"/>
      <c r="H419" s="308"/>
      <c r="I419" s="308"/>
      <c r="J419" s="308"/>
      <c r="K419" s="308"/>
      <c r="L419" s="308"/>
      <c r="M419" s="308"/>
      <c r="N419" s="308"/>
      <c r="O419" s="308"/>
      <c r="P419" s="308"/>
      <c r="Q419" s="309"/>
      <c r="R419" s="401"/>
      <c r="S419" s="402"/>
      <c r="T419" s="402"/>
      <c r="U419" s="402"/>
      <c r="V419" s="402"/>
      <c r="W419" s="402"/>
      <c r="X419" s="402"/>
      <c r="Y419" s="402"/>
      <c r="Z419" s="402"/>
      <c r="AA419" s="402"/>
      <c r="AB419" s="402"/>
      <c r="AC419" s="402"/>
      <c r="AD419" s="402"/>
      <c r="AE419" s="402"/>
      <c r="AF419" s="402"/>
      <c r="AG419" s="402"/>
      <c r="AH419" s="402"/>
      <c r="AI419" s="402"/>
      <c r="AJ419" s="402"/>
      <c r="AK419" s="402"/>
      <c r="AL419" s="402"/>
      <c r="AM419" s="402"/>
      <c r="AN419" s="402"/>
      <c r="AO419" s="402"/>
      <c r="AP419" s="402"/>
      <c r="AQ419" s="402"/>
      <c r="AR419" s="402"/>
      <c r="AS419" s="402"/>
      <c r="AT419" s="402"/>
      <c r="AU419" s="402"/>
      <c r="AV419" s="402"/>
      <c r="AW419" s="402"/>
      <c r="AX419" s="402"/>
      <c r="AY419" s="402"/>
      <c r="AZ419" s="402"/>
      <c r="BA419" s="402"/>
      <c r="BB419" s="402"/>
      <c r="BC419" s="402"/>
      <c r="BD419" s="402"/>
      <c r="BE419" s="402"/>
      <c r="BF419" s="402"/>
      <c r="BG419" s="402"/>
      <c r="BH419" s="402"/>
      <c r="BI419" s="402"/>
      <c r="BJ419" s="402"/>
      <c r="BK419" s="402"/>
      <c r="BL419" s="402"/>
      <c r="BM419" s="402"/>
      <c r="BN419" s="402"/>
      <c r="BO419" s="402"/>
      <c r="BP419" s="402"/>
      <c r="BQ419" s="402"/>
      <c r="BR419" s="402"/>
      <c r="BS419" s="402"/>
      <c r="BT419" s="403"/>
      <c r="BU419" s="306"/>
      <c r="BV419" s="306"/>
      <c r="BW419" s="305"/>
      <c r="BX419" s="305"/>
    </row>
    <row r="420" spans="2:76" ht="5.25" customHeight="1" x14ac:dyDescent="0.15">
      <c r="B420" s="245"/>
      <c r="C420" s="246"/>
      <c r="D420" s="247"/>
    </row>
    <row r="421" spans="2:76" ht="5.25" customHeight="1" x14ac:dyDescent="0.15">
      <c r="B421" s="245"/>
      <c r="C421" s="246"/>
      <c r="D421" s="247"/>
      <c r="G421" s="308" t="s">
        <v>231</v>
      </c>
      <c r="H421" s="308"/>
      <c r="I421" s="308"/>
      <c r="J421" s="308"/>
      <c r="K421" s="308"/>
      <c r="L421" s="308"/>
      <c r="M421" s="308"/>
      <c r="N421" s="308"/>
      <c r="O421" s="308"/>
      <c r="P421" s="308"/>
      <c r="Q421" s="309"/>
      <c r="R421" s="395"/>
      <c r="S421" s="396"/>
      <c r="T421" s="396"/>
      <c r="U421" s="396"/>
      <c r="V421" s="396"/>
      <c r="W421" s="396"/>
      <c r="X421" s="396"/>
      <c r="Y421" s="396"/>
      <c r="Z421" s="396"/>
      <c r="AA421" s="396"/>
      <c r="AB421" s="396"/>
      <c r="AC421" s="396"/>
      <c r="AD421" s="396"/>
      <c r="AE421" s="396"/>
      <c r="AF421" s="396"/>
      <c r="AG421" s="396"/>
      <c r="AH421" s="396"/>
      <c r="AI421" s="396"/>
      <c r="AJ421" s="396"/>
      <c r="AK421" s="396"/>
      <c r="AL421" s="396"/>
      <c r="AM421" s="396"/>
      <c r="AN421" s="396"/>
      <c r="AO421" s="396"/>
      <c r="AP421" s="396"/>
      <c r="AQ421" s="396"/>
      <c r="AR421" s="396"/>
      <c r="AS421" s="396"/>
      <c r="AT421" s="396"/>
      <c r="AU421" s="396"/>
      <c r="AV421" s="396"/>
      <c r="AW421" s="396"/>
      <c r="AX421" s="396"/>
      <c r="AY421" s="396"/>
      <c r="AZ421" s="396"/>
      <c r="BA421" s="396"/>
      <c r="BB421" s="396"/>
      <c r="BC421" s="396"/>
      <c r="BD421" s="396"/>
      <c r="BE421" s="396"/>
      <c r="BF421" s="396"/>
      <c r="BG421" s="396"/>
      <c r="BH421" s="396"/>
      <c r="BI421" s="396"/>
      <c r="BJ421" s="396"/>
      <c r="BK421" s="396"/>
      <c r="BL421" s="396"/>
      <c r="BM421" s="396"/>
      <c r="BN421" s="396"/>
      <c r="BO421" s="396"/>
      <c r="BP421" s="396"/>
      <c r="BQ421" s="396"/>
      <c r="BR421" s="396"/>
      <c r="BS421" s="396"/>
      <c r="BT421" s="397"/>
      <c r="BU421" s="306" t="str">
        <f>IF(BV421="","",COUNTIFS($BV$197:BV421,"○"))&amp;BV421</f>
        <v/>
      </c>
      <c r="BV421" s="306" t="str">
        <f>IF(BW421&lt;&gt;"","○","")</f>
        <v/>
      </c>
      <c r="BW421" s="305" t="str">
        <f>DBCS(MID(R421,1,48))</f>
        <v/>
      </c>
      <c r="BX421" s="332" t="s">
        <v>167</v>
      </c>
    </row>
    <row r="422" spans="2:76" ht="5.25" customHeight="1" x14ac:dyDescent="0.15">
      <c r="B422" s="245"/>
      <c r="C422" s="246"/>
      <c r="D422" s="247"/>
      <c r="G422" s="308"/>
      <c r="H422" s="308"/>
      <c r="I422" s="308"/>
      <c r="J422" s="308"/>
      <c r="K422" s="308"/>
      <c r="L422" s="308"/>
      <c r="M422" s="308"/>
      <c r="N422" s="308"/>
      <c r="O422" s="308"/>
      <c r="P422" s="308"/>
      <c r="Q422" s="309"/>
      <c r="R422" s="398"/>
      <c r="S422" s="399"/>
      <c r="T422" s="399"/>
      <c r="U422" s="399"/>
      <c r="V422" s="399"/>
      <c r="W422" s="399"/>
      <c r="X422" s="399"/>
      <c r="Y422" s="399"/>
      <c r="Z422" s="399"/>
      <c r="AA422" s="399"/>
      <c r="AB422" s="399"/>
      <c r="AC422" s="399"/>
      <c r="AD422" s="399"/>
      <c r="AE422" s="399"/>
      <c r="AF422" s="399"/>
      <c r="AG422" s="399"/>
      <c r="AH422" s="399"/>
      <c r="AI422" s="399"/>
      <c r="AJ422" s="399"/>
      <c r="AK422" s="399"/>
      <c r="AL422" s="399"/>
      <c r="AM422" s="399"/>
      <c r="AN422" s="399"/>
      <c r="AO422" s="399"/>
      <c r="AP422" s="399"/>
      <c r="AQ422" s="399"/>
      <c r="AR422" s="399"/>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400"/>
      <c r="BU422" s="306"/>
      <c r="BV422" s="306"/>
      <c r="BW422" s="305"/>
      <c r="BX422" s="332"/>
    </row>
    <row r="423" spans="2:76" ht="5.25" customHeight="1" x14ac:dyDescent="0.15">
      <c r="B423" s="245"/>
      <c r="C423" s="246"/>
      <c r="D423" s="247"/>
      <c r="G423" s="308"/>
      <c r="H423" s="308"/>
      <c r="I423" s="308"/>
      <c r="J423" s="308"/>
      <c r="K423" s="308"/>
      <c r="L423" s="308"/>
      <c r="M423" s="308"/>
      <c r="N423" s="308"/>
      <c r="O423" s="308"/>
      <c r="P423" s="308"/>
      <c r="Q423" s="309"/>
      <c r="R423" s="398"/>
      <c r="S423" s="399"/>
      <c r="T423" s="399"/>
      <c r="U423" s="399"/>
      <c r="V423" s="399"/>
      <c r="W423" s="399"/>
      <c r="X423" s="399"/>
      <c r="Y423" s="399"/>
      <c r="Z423" s="399"/>
      <c r="AA423" s="399"/>
      <c r="AB423" s="399"/>
      <c r="AC423" s="399"/>
      <c r="AD423" s="399"/>
      <c r="AE423" s="399"/>
      <c r="AF423" s="399"/>
      <c r="AG423" s="399"/>
      <c r="AH423" s="399"/>
      <c r="AI423" s="399"/>
      <c r="AJ423" s="399"/>
      <c r="AK423" s="399"/>
      <c r="AL423" s="399"/>
      <c r="AM423" s="399"/>
      <c r="AN423" s="399"/>
      <c r="AO423" s="399"/>
      <c r="AP423" s="399"/>
      <c r="AQ423" s="399"/>
      <c r="AR423" s="399"/>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400"/>
      <c r="BU423" s="306"/>
      <c r="BV423" s="306"/>
      <c r="BW423" s="305"/>
      <c r="BX423" s="332"/>
    </row>
    <row r="424" spans="2:76" ht="5.25" customHeight="1" x14ac:dyDescent="0.15">
      <c r="B424" s="245"/>
      <c r="C424" s="246"/>
      <c r="D424" s="247"/>
      <c r="G424" s="308" t="str">
        <f>"現在"&amp;LEN(R421)&amp;"字"</f>
        <v>現在0字</v>
      </c>
      <c r="H424" s="308"/>
      <c r="I424" s="308"/>
      <c r="J424" s="308"/>
      <c r="K424" s="308"/>
      <c r="L424" s="308"/>
      <c r="M424" s="308"/>
      <c r="N424" s="308"/>
      <c r="O424" s="308"/>
      <c r="P424" s="308"/>
      <c r="Q424" s="309"/>
      <c r="R424" s="398"/>
      <c r="S424" s="399"/>
      <c r="T424" s="399"/>
      <c r="U424" s="399"/>
      <c r="V424" s="399"/>
      <c r="W424" s="399"/>
      <c r="X424" s="399"/>
      <c r="Y424" s="399"/>
      <c r="Z424" s="399"/>
      <c r="AA424" s="399"/>
      <c r="AB424" s="399"/>
      <c r="AC424" s="399"/>
      <c r="AD424" s="399"/>
      <c r="AE424" s="399"/>
      <c r="AF424" s="399"/>
      <c r="AG424" s="399"/>
      <c r="AH424" s="399"/>
      <c r="AI424" s="399"/>
      <c r="AJ424" s="399"/>
      <c r="AK424" s="399"/>
      <c r="AL424" s="399"/>
      <c r="AM424" s="399"/>
      <c r="AN424" s="399"/>
      <c r="AO424" s="399"/>
      <c r="AP424" s="399"/>
      <c r="AQ424" s="399"/>
      <c r="AR424" s="399"/>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400"/>
      <c r="BU424" s="306" t="str">
        <f>IF(BV424="","",COUNTIFS($BV$197:BV424,"○"))&amp;BV424</f>
        <v/>
      </c>
      <c r="BV424" s="306" t="str">
        <f t="shared" ref="BV424" si="52">IF(BW424&lt;&gt;"","○","")</f>
        <v/>
      </c>
      <c r="BW424" s="305" t="str">
        <f>DBCS(IF(LEN(R421)&gt;48,MID(R421,49,48),""))</f>
        <v/>
      </c>
      <c r="BX424" s="305"/>
    </row>
    <row r="425" spans="2:76" ht="5.25" customHeight="1" x14ac:dyDescent="0.15">
      <c r="B425" s="245"/>
      <c r="C425" s="246"/>
      <c r="D425" s="247"/>
      <c r="G425" s="308"/>
      <c r="H425" s="308"/>
      <c r="I425" s="308"/>
      <c r="J425" s="308"/>
      <c r="K425" s="308"/>
      <c r="L425" s="308"/>
      <c r="M425" s="308"/>
      <c r="N425" s="308"/>
      <c r="O425" s="308"/>
      <c r="P425" s="308"/>
      <c r="Q425" s="309"/>
      <c r="R425" s="398"/>
      <c r="S425" s="399"/>
      <c r="T425" s="399"/>
      <c r="U425" s="399"/>
      <c r="V425" s="399"/>
      <c r="W425" s="399"/>
      <c r="X425" s="399"/>
      <c r="Y425" s="399"/>
      <c r="Z425" s="399"/>
      <c r="AA425" s="399"/>
      <c r="AB425" s="399"/>
      <c r="AC425" s="399"/>
      <c r="AD425" s="399"/>
      <c r="AE425" s="399"/>
      <c r="AF425" s="399"/>
      <c r="AG425" s="399"/>
      <c r="AH425" s="399"/>
      <c r="AI425" s="399"/>
      <c r="AJ425" s="399"/>
      <c r="AK425" s="399"/>
      <c r="AL425" s="399"/>
      <c r="AM425" s="399"/>
      <c r="AN425" s="399"/>
      <c r="AO425" s="399"/>
      <c r="AP425" s="399"/>
      <c r="AQ425" s="399"/>
      <c r="AR425" s="399"/>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400"/>
      <c r="BU425" s="306"/>
      <c r="BV425" s="306"/>
      <c r="BW425" s="305"/>
      <c r="BX425" s="305"/>
    </row>
    <row r="426" spans="2:76" ht="5.25" customHeight="1" x14ac:dyDescent="0.15">
      <c r="B426" s="245"/>
      <c r="C426" s="246"/>
      <c r="D426" s="247"/>
      <c r="G426" s="308"/>
      <c r="H426" s="308"/>
      <c r="I426" s="308"/>
      <c r="J426" s="308"/>
      <c r="K426" s="308"/>
      <c r="L426" s="308"/>
      <c r="M426" s="308"/>
      <c r="N426" s="308"/>
      <c r="O426" s="308"/>
      <c r="P426" s="308"/>
      <c r="Q426" s="309"/>
      <c r="R426" s="398"/>
      <c r="S426" s="399"/>
      <c r="T426" s="399"/>
      <c r="U426" s="399"/>
      <c r="V426" s="399"/>
      <c r="W426" s="399"/>
      <c r="X426" s="399"/>
      <c r="Y426" s="399"/>
      <c r="Z426" s="399"/>
      <c r="AA426" s="399"/>
      <c r="AB426" s="399"/>
      <c r="AC426" s="399"/>
      <c r="AD426" s="399"/>
      <c r="AE426" s="399"/>
      <c r="AF426" s="399"/>
      <c r="AG426" s="399"/>
      <c r="AH426" s="399"/>
      <c r="AI426" s="399"/>
      <c r="AJ426" s="399"/>
      <c r="AK426" s="399"/>
      <c r="AL426" s="399"/>
      <c r="AM426" s="399"/>
      <c r="AN426" s="399"/>
      <c r="AO426" s="399"/>
      <c r="AP426" s="399"/>
      <c r="AQ426" s="399"/>
      <c r="AR426" s="399"/>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400"/>
      <c r="BU426" s="306"/>
      <c r="BV426" s="306"/>
      <c r="BW426" s="305"/>
      <c r="BX426" s="305"/>
    </row>
    <row r="427" spans="2:76" ht="5.25" customHeight="1" x14ac:dyDescent="0.15">
      <c r="B427" s="245"/>
      <c r="C427" s="246"/>
      <c r="D427" s="247"/>
      <c r="G427" s="308"/>
      <c r="H427" s="308"/>
      <c r="I427" s="308"/>
      <c r="J427" s="308"/>
      <c r="K427" s="308"/>
      <c r="L427" s="308"/>
      <c r="M427" s="308"/>
      <c r="N427" s="308"/>
      <c r="O427" s="308"/>
      <c r="P427" s="308"/>
      <c r="Q427" s="309"/>
      <c r="R427" s="398"/>
      <c r="S427" s="399"/>
      <c r="T427" s="399"/>
      <c r="U427" s="399"/>
      <c r="V427" s="399"/>
      <c r="W427" s="399"/>
      <c r="X427" s="399"/>
      <c r="Y427" s="399"/>
      <c r="Z427" s="399"/>
      <c r="AA427" s="399"/>
      <c r="AB427" s="399"/>
      <c r="AC427" s="399"/>
      <c r="AD427" s="399"/>
      <c r="AE427" s="399"/>
      <c r="AF427" s="399"/>
      <c r="AG427" s="399"/>
      <c r="AH427" s="399"/>
      <c r="AI427" s="399"/>
      <c r="AJ427" s="399"/>
      <c r="AK427" s="399"/>
      <c r="AL427" s="399"/>
      <c r="AM427" s="399"/>
      <c r="AN427" s="399"/>
      <c r="AO427" s="399"/>
      <c r="AP427" s="399"/>
      <c r="AQ427" s="399"/>
      <c r="AR427" s="399"/>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400"/>
      <c r="BU427" s="306" t="str">
        <f>IF(BV427="","",COUNTIFS($BV$197:BV427,"○"))&amp;BV427</f>
        <v/>
      </c>
      <c r="BV427" s="306" t="str">
        <f t="shared" ref="BV427" si="53">IF(BW427&lt;&gt;"","○","")</f>
        <v/>
      </c>
      <c r="BW427" s="305" t="str">
        <f>DBCS(IF(LEN(R421)&gt;98,MID(R421,97,48),""))</f>
        <v/>
      </c>
      <c r="BX427" s="305"/>
    </row>
    <row r="428" spans="2:76" ht="5.25" customHeight="1" x14ac:dyDescent="0.15">
      <c r="B428" s="245"/>
      <c r="C428" s="246"/>
      <c r="D428" s="247"/>
      <c r="G428" s="308"/>
      <c r="H428" s="308"/>
      <c r="I428" s="308"/>
      <c r="J428" s="308"/>
      <c r="K428" s="308"/>
      <c r="L428" s="308"/>
      <c r="M428" s="308"/>
      <c r="N428" s="308"/>
      <c r="O428" s="308"/>
      <c r="P428" s="308"/>
      <c r="Q428" s="309"/>
      <c r="R428" s="398"/>
      <c r="S428" s="399"/>
      <c r="T428" s="399"/>
      <c r="U428" s="399"/>
      <c r="V428" s="399"/>
      <c r="W428" s="399"/>
      <c r="X428" s="399"/>
      <c r="Y428" s="399"/>
      <c r="Z428" s="399"/>
      <c r="AA428" s="399"/>
      <c r="AB428" s="399"/>
      <c r="AC428" s="399"/>
      <c r="AD428" s="399"/>
      <c r="AE428" s="399"/>
      <c r="AF428" s="399"/>
      <c r="AG428" s="399"/>
      <c r="AH428" s="399"/>
      <c r="AI428" s="399"/>
      <c r="AJ428" s="399"/>
      <c r="AK428" s="399"/>
      <c r="AL428" s="399"/>
      <c r="AM428" s="399"/>
      <c r="AN428" s="399"/>
      <c r="AO428" s="399"/>
      <c r="AP428" s="399"/>
      <c r="AQ428" s="399"/>
      <c r="AR428" s="399"/>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400"/>
      <c r="BU428" s="306"/>
      <c r="BV428" s="306"/>
      <c r="BW428" s="305"/>
      <c r="BX428" s="305"/>
    </row>
    <row r="429" spans="2:76" ht="5.25" customHeight="1" x14ac:dyDescent="0.15">
      <c r="B429" s="245"/>
      <c r="C429" s="246"/>
      <c r="D429" s="247"/>
      <c r="G429" s="308"/>
      <c r="H429" s="308"/>
      <c r="I429" s="308"/>
      <c r="J429" s="308"/>
      <c r="K429" s="308"/>
      <c r="L429" s="308"/>
      <c r="M429" s="308"/>
      <c r="N429" s="308"/>
      <c r="O429" s="308"/>
      <c r="P429" s="308"/>
      <c r="Q429" s="309"/>
      <c r="R429" s="401"/>
      <c r="S429" s="402"/>
      <c r="T429" s="402"/>
      <c r="U429" s="402"/>
      <c r="V429" s="402"/>
      <c r="W429" s="402"/>
      <c r="X429" s="402"/>
      <c r="Y429" s="402"/>
      <c r="Z429" s="402"/>
      <c r="AA429" s="402"/>
      <c r="AB429" s="402"/>
      <c r="AC429" s="402"/>
      <c r="AD429" s="402"/>
      <c r="AE429" s="402"/>
      <c r="AF429" s="402"/>
      <c r="AG429" s="402"/>
      <c r="AH429" s="402"/>
      <c r="AI429" s="402"/>
      <c r="AJ429" s="402"/>
      <c r="AK429" s="402"/>
      <c r="AL429" s="402"/>
      <c r="AM429" s="402"/>
      <c r="AN429" s="402"/>
      <c r="AO429" s="402"/>
      <c r="AP429" s="402"/>
      <c r="AQ429" s="402"/>
      <c r="AR429" s="402"/>
      <c r="AS429" s="402"/>
      <c r="AT429" s="402"/>
      <c r="AU429" s="402"/>
      <c r="AV429" s="402"/>
      <c r="AW429" s="402"/>
      <c r="AX429" s="402"/>
      <c r="AY429" s="402"/>
      <c r="AZ429" s="402"/>
      <c r="BA429" s="402"/>
      <c r="BB429" s="402"/>
      <c r="BC429" s="402"/>
      <c r="BD429" s="402"/>
      <c r="BE429" s="402"/>
      <c r="BF429" s="402"/>
      <c r="BG429" s="402"/>
      <c r="BH429" s="402"/>
      <c r="BI429" s="402"/>
      <c r="BJ429" s="402"/>
      <c r="BK429" s="402"/>
      <c r="BL429" s="402"/>
      <c r="BM429" s="402"/>
      <c r="BN429" s="402"/>
      <c r="BO429" s="402"/>
      <c r="BP429" s="402"/>
      <c r="BQ429" s="402"/>
      <c r="BR429" s="402"/>
      <c r="BS429" s="402"/>
      <c r="BT429" s="403"/>
      <c r="BU429" s="306"/>
      <c r="BV429" s="306"/>
      <c r="BW429" s="305"/>
      <c r="BX429" s="305"/>
    </row>
    <row r="430" spans="2:76" ht="5.25" customHeight="1" x14ac:dyDescent="0.15">
      <c r="B430" s="245"/>
      <c r="C430" s="246"/>
      <c r="D430" s="247"/>
    </row>
    <row r="431" spans="2:76" ht="5.25" customHeight="1" x14ac:dyDescent="0.15">
      <c r="B431" s="245"/>
      <c r="C431" s="246"/>
      <c r="D431" s="247"/>
      <c r="G431" s="320" t="s">
        <v>232</v>
      </c>
      <c r="H431" s="320"/>
      <c r="I431" s="320"/>
      <c r="J431" s="320"/>
      <c r="K431" s="320"/>
      <c r="L431" s="320"/>
      <c r="M431" s="320"/>
      <c r="N431" s="320"/>
      <c r="O431" s="320"/>
      <c r="P431" s="320"/>
      <c r="Q431" s="321"/>
      <c r="R431" s="395"/>
      <c r="S431" s="396"/>
      <c r="T431" s="396"/>
      <c r="U431" s="396"/>
      <c r="V431" s="396"/>
      <c r="W431" s="396"/>
      <c r="X431" s="396"/>
      <c r="Y431" s="396"/>
      <c r="Z431" s="396"/>
      <c r="AA431" s="396"/>
      <c r="AB431" s="396"/>
      <c r="AC431" s="396"/>
      <c r="AD431" s="396"/>
      <c r="AE431" s="396"/>
      <c r="AF431" s="396"/>
      <c r="AG431" s="396"/>
      <c r="AH431" s="396"/>
      <c r="AI431" s="396"/>
      <c r="AJ431" s="396"/>
      <c r="AK431" s="396"/>
      <c r="AL431" s="396"/>
      <c r="AM431" s="396"/>
      <c r="AN431" s="396"/>
      <c r="AO431" s="396"/>
      <c r="AP431" s="396"/>
      <c r="AQ431" s="396"/>
      <c r="AR431" s="396"/>
      <c r="AS431" s="396"/>
      <c r="AT431" s="396"/>
      <c r="AU431" s="396"/>
      <c r="AV431" s="396"/>
      <c r="AW431" s="396"/>
      <c r="AX431" s="396"/>
      <c r="AY431" s="396"/>
      <c r="AZ431" s="396"/>
      <c r="BA431" s="396"/>
      <c r="BB431" s="396"/>
      <c r="BC431" s="396"/>
      <c r="BD431" s="396"/>
      <c r="BE431" s="396"/>
      <c r="BF431" s="396"/>
      <c r="BG431" s="396"/>
      <c r="BH431" s="396"/>
      <c r="BI431" s="396"/>
      <c r="BJ431" s="396"/>
      <c r="BK431" s="396"/>
      <c r="BL431" s="396"/>
      <c r="BM431" s="396"/>
      <c r="BN431" s="396"/>
      <c r="BO431" s="396"/>
      <c r="BP431" s="396"/>
      <c r="BQ431" s="396"/>
      <c r="BR431" s="396"/>
      <c r="BS431" s="396"/>
      <c r="BT431" s="397"/>
      <c r="BU431" s="306" t="str">
        <f>IF(BV431="","",COUNTIFS($BV$197:BV431,"○"))&amp;BV431</f>
        <v/>
      </c>
      <c r="BV431" s="306" t="str">
        <f>IF(BW431&lt;&gt;"","○","")</f>
        <v/>
      </c>
      <c r="BW431" s="305" t="str">
        <f>DBCS(MID(R431,1,48))</f>
        <v/>
      </c>
      <c r="BX431" s="332" t="s">
        <v>168</v>
      </c>
    </row>
    <row r="432" spans="2:76" ht="5.25" customHeight="1" x14ac:dyDescent="0.15">
      <c r="B432" s="245"/>
      <c r="C432" s="246"/>
      <c r="D432" s="247"/>
      <c r="G432" s="320"/>
      <c r="H432" s="320"/>
      <c r="I432" s="320"/>
      <c r="J432" s="320"/>
      <c r="K432" s="320"/>
      <c r="L432" s="320"/>
      <c r="M432" s="320"/>
      <c r="N432" s="320"/>
      <c r="O432" s="320"/>
      <c r="P432" s="320"/>
      <c r="Q432" s="321"/>
      <c r="R432" s="398"/>
      <c r="S432" s="399"/>
      <c r="T432" s="399"/>
      <c r="U432" s="399"/>
      <c r="V432" s="399"/>
      <c r="W432" s="399"/>
      <c r="X432" s="399"/>
      <c r="Y432" s="399"/>
      <c r="Z432" s="399"/>
      <c r="AA432" s="399"/>
      <c r="AB432" s="399"/>
      <c r="AC432" s="399"/>
      <c r="AD432" s="399"/>
      <c r="AE432" s="399"/>
      <c r="AF432" s="399"/>
      <c r="AG432" s="399"/>
      <c r="AH432" s="399"/>
      <c r="AI432" s="399"/>
      <c r="AJ432" s="399"/>
      <c r="AK432" s="399"/>
      <c r="AL432" s="399"/>
      <c r="AM432" s="399"/>
      <c r="AN432" s="399"/>
      <c r="AO432" s="399"/>
      <c r="AP432" s="399"/>
      <c r="AQ432" s="399"/>
      <c r="AR432" s="399"/>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400"/>
      <c r="BU432" s="306"/>
      <c r="BV432" s="306"/>
      <c r="BW432" s="305"/>
      <c r="BX432" s="332"/>
    </row>
    <row r="433" spans="2:76" ht="5.25" customHeight="1" x14ac:dyDescent="0.15">
      <c r="B433" s="245"/>
      <c r="C433" s="246"/>
      <c r="D433" s="247"/>
      <c r="G433" s="320"/>
      <c r="H433" s="320"/>
      <c r="I433" s="320"/>
      <c r="J433" s="320"/>
      <c r="K433" s="320"/>
      <c r="L433" s="320"/>
      <c r="M433" s="320"/>
      <c r="N433" s="320"/>
      <c r="O433" s="320"/>
      <c r="P433" s="320"/>
      <c r="Q433" s="321"/>
      <c r="R433" s="398"/>
      <c r="S433" s="399"/>
      <c r="T433" s="399"/>
      <c r="U433" s="399"/>
      <c r="V433" s="399"/>
      <c r="W433" s="399"/>
      <c r="X433" s="399"/>
      <c r="Y433" s="399"/>
      <c r="Z433" s="399"/>
      <c r="AA433" s="399"/>
      <c r="AB433" s="399"/>
      <c r="AC433" s="399"/>
      <c r="AD433" s="399"/>
      <c r="AE433" s="399"/>
      <c r="AF433" s="399"/>
      <c r="AG433" s="399"/>
      <c r="AH433" s="399"/>
      <c r="AI433" s="399"/>
      <c r="AJ433" s="399"/>
      <c r="AK433" s="399"/>
      <c r="AL433" s="399"/>
      <c r="AM433" s="399"/>
      <c r="AN433" s="399"/>
      <c r="AO433" s="399"/>
      <c r="AP433" s="399"/>
      <c r="AQ433" s="399"/>
      <c r="AR433" s="399"/>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400"/>
      <c r="BU433" s="306"/>
      <c r="BV433" s="306"/>
      <c r="BW433" s="305"/>
      <c r="BX433" s="332"/>
    </row>
    <row r="434" spans="2:76" ht="5.25" customHeight="1" x14ac:dyDescent="0.15">
      <c r="B434" s="245"/>
      <c r="C434" s="246"/>
      <c r="D434" s="247"/>
      <c r="G434" s="308" t="str">
        <f>"現在"&amp;LEN(R431)&amp;"字"</f>
        <v>現在0字</v>
      </c>
      <c r="H434" s="308"/>
      <c r="I434" s="308"/>
      <c r="J434" s="308"/>
      <c r="K434" s="308"/>
      <c r="L434" s="308"/>
      <c r="M434" s="308"/>
      <c r="N434" s="308"/>
      <c r="O434" s="308"/>
      <c r="P434" s="308"/>
      <c r="Q434" s="309"/>
      <c r="R434" s="398"/>
      <c r="S434" s="399"/>
      <c r="T434" s="399"/>
      <c r="U434" s="399"/>
      <c r="V434" s="399"/>
      <c r="W434" s="399"/>
      <c r="X434" s="399"/>
      <c r="Y434" s="399"/>
      <c r="Z434" s="399"/>
      <c r="AA434" s="399"/>
      <c r="AB434" s="399"/>
      <c r="AC434" s="399"/>
      <c r="AD434" s="399"/>
      <c r="AE434" s="399"/>
      <c r="AF434" s="399"/>
      <c r="AG434" s="399"/>
      <c r="AH434" s="399"/>
      <c r="AI434" s="399"/>
      <c r="AJ434" s="399"/>
      <c r="AK434" s="399"/>
      <c r="AL434" s="399"/>
      <c r="AM434" s="399"/>
      <c r="AN434" s="399"/>
      <c r="AO434" s="399"/>
      <c r="AP434" s="399"/>
      <c r="AQ434" s="399"/>
      <c r="AR434" s="399"/>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400"/>
      <c r="BU434" s="306" t="str">
        <f>IF(BV434="","",COUNTIFS($BV$197:BV434,"○"))&amp;BV434</f>
        <v/>
      </c>
      <c r="BV434" s="306" t="str">
        <f t="shared" ref="BV434" si="54">IF(BW434&lt;&gt;"","○","")</f>
        <v/>
      </c>
      <c r="BW434" s="305" t="str">
        <f>DBCS(IF(LEN(R431)&gt;48,MID(R431,49,48),""))</f>
        <v/>
      </c>
      <c r="BX434" s="305"/>
    </row>
    <row r="435" spans="2:76" ht="5.25" customHeight="1" x14ac:dyDescent="0.15">
      <c r="B435" s="245"/>
      <c r="C435" s="246"/>
      <c r="D435" s="247"/>
      <c r="G435" s="308"/>
      <c r="H435" s="308"/>
      <c r="I435" s="308"/>
      <c r="J435" s="308"/>
      <c r="K435" s="308"/>
      <c r="L435" s="308"/>
      <c r="M435" s="308"/>
      <c r="N435" s="308"/>
      <c r="O435" s="308"/>
      <c r="P435" s="308"/>
      <c r="Q435" s="309"/>
      <c r="R435" s="398"/>
      <c r="S435" s="399"/>
      <c r="T435" s="399"/>
      <c r="U435" s="399"/>
      <c r="V435" s="399"/>
      <c r="W435" s="399"/>
      <c r="X435" s="399"/>
      <c r="Y435" s="399"/>
      <c r="Z435" s="399"/>
      <c r="AA435" s="399"/>
      <c r="AB435" s="399"/>
      <c r="AC435" s="399"/>
      <c r="AD435" s="399"/>
      <c r="AE435" s="399"/>
      <c r="AF435" s="399"/>
      <c r="AG435" s="399"/>
      <c r="AH435" s="399"/>
      <c r="AI435" s="399"/>
      <c r="AJ435" s="399"/>
      <c r="AK435" s="399"/>
      <c r="AL435" s="399"/>
      <c r="AM435" s="399"/>
      <c r="AN435" s="399"/>
      <c r="AO435" s="399"/>
      <c r="AP435" s="399"/>
      <c r="AQ435" s="399"/>
      <c r="AR435" s="399"/>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400"/>
      <c r="BU435" s="306"/>
      <c r="BV435" s="306"/>
      <c r="BW435" s="305"/>
      <c r="BX435" s="305"/>
    </row>
    <row r="436" spans="2:76" ht="5.25" customHeight="1" x14ac:dyDescent="0.15">
      <c r="B436" s="245"/>
      <c r="C436" s="246"/>
      <c r="D436" s="247"/>
      <c r="G436" s="308"/>
      <c r="H436" s="308"/>
      <c r="I436" s="308"/>
      <c r="J436" s="308"/>
      <c r="K436" s="308"/>
      <c r="L436" s="308"/>
      <c r="M436" s="308"/>
      <c r="N436" s="308"/>
      <c r="O436" s="308"/>
      <c r="P436" s="308"/>
      <c r="Q436" s="309"/>
      <c r="R436" s="398"/>
      <c r="S436" s="399"/>
      <c r="T436" s="399"/>
      <c r="U436" s="399"/>
      <c r="V436" s="399"/>
      <c r="W436" s="399"/>
      <c r="X436" s="399"/>
      <c r="Y436" s="399"/>
      <c r="Z436" s="399"/>
      <c r="AA436" s="399"/>
      <c r="AB436" s="399"/>
      <c r="AC436" s="399"/>
      <c r="AD436" s="399"/>
      <c r="AE436" s="399"/>
      <c r="AF436" s="399"/>
      <c r="AG436" s="399"/>
      <c r="AH436" s="399"/>
      <c r="AI436" s="399"/>
      <c r="AJ436" s="399"/>
      <c r="AK436" s="399"/>
      <c r="AL436" s="399"/>
      <c r="AM436" s="399"/>
      <c r="AN436" s="399"/>
      <c r="AO436" s="399"/>
      <c r="AP436" s="399"/>
      <c r="AQ436" s="399"/>
      <c r="AR436" s="399"/>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400"/>
      <c r="BU436" s="306"/>
      <c r="BV436" s="306"/>
      <c r="BW436" s="305"/>
      <c r="BX436" s="305"/>
    </row>
    <row r="437" spans="2:76" ht="5.25" customHeight="1" x14ac:dyDescent="0.15">
      <c r="B437" s="245"/>
      <c r="C437" s="246"/>
      <c r="D437" s="247"/>
      <c r="G437" s="308"/>
      <c r="H437" s="308"/>
      <c r="I437" s="308"/>
      <c r="J437" s="308"/>
      <c r="K437" s="308"/>
      <c r="L437" s="308"/>
      <c r="M437" s="308"/>
      <c r="N437" s="308"/>
      <c r="O437" s="308"/>
      <c r="P437" s="308"/>
      <c r="Q437" s="309"/>
      <c r="R437" s="398"/>
      <c r="S437" s="399"/>
      <c r="T437" s="399"/>
      <c r="U437" s="399"/>
      <c r="V437" s="399"/>
      <c r="W437" s="399"/>
      <c r="X437" s="399"/>
      <c r="Y437" s="399"/>
      <c r="Z437" s="399"/>
      <c r="AA437" s="399"/>
      <c r="AB437" s="399"/>
      <c r="AC437" s="399"/>
      <c r="AD437" s="399"/>
      <c r="AE437" s="399"/>
      <c r="AF437" s="399"/>
      <c r="AG437" s="399"/>
      <c r="AH437" s="399"/>
      <c r="AI437" s="399"/>
      <c r="AJ437" s="399"/>
      <c r="AK437" s="399"/>
      <c r="AL437" s="399"/>
      <c r="AM437" s="399"/>
      <c r="AN437" s="399"/>
      <c r="AO437" s="399"/>
      <c r="AP437" s="399"/>
      <c r="AQ437" s="399"/>
      <c r="AR437" s="399"/>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400"/>
      <c r="BU437" s="306" t="str">
        <f>IF(BV437="","",COUNTIFS($BV$197:BV437,"○"))&amp;BV437</f>
        <v/>
      </c>
      <c r="BV437" s="306" t="str">
        <f t="shared" ref="BV437" si="55">IF(BW437&lt;&gt;"","○","")</f>
        <v/>
      </c>
      <c r="BW437" s="305" t="str">
        <f>DBCS(IF(LEN(R431)&gt;98,MID(R431,97,48),""))</f>
        <v/>
      </c>
      <c r="BX437" s="305"/>
    </row>
    <row r="438" spans="2:76" ht="5.25" customHeight="1" x14ac:dyDescent="0.15">
      <c r="B438" s="245"/>
      <c r="C438" s="246"/>
      <c r="D438" s="247"/>
      <c r="G438" s="308"/>
      <c r="H438" s="308"/>
      <c r="I438" s="308"/>
      <c r="J438" s="308"/>
      <c r="K438" s="308"/>
      <c r="L438" s="308"/>
      <c r="M438" s="308"/>
      <c r="N438" s="308"/>
      <c r="O438" s="308"/>
      <c r="P438" s="308"/>
      <c r="Q438" s="309"/>
      <c r="R438" s="398"/>
      <c r="S438" s="399"/>
      <c r="T438" s="399"/>
      <c r="U438" s="399"/>
      <c r="V438" s="399"/>
      <c r="W438" s="399"/>
      <c r="X438" s="399"/>
      <c r="Y438" s="399"/>
      <c r="Z438" s="399"/>
      <c r="AA438" s="399"/>
      <c r="AB438" s="399"/>
      <c r="AC438" s="399"/>
      <c r="AD438" s="399"/>
      <c r="AE438" s="399"/>
      <c r="AF438" s="399"/>
      <c r="AG438" s="399"/>
      <c r="AH438" s="399"/>
      <c r="AI438" s="399"/>
      <c r="AJ438" s="399"/>
      <c r="AK438" s="399"/>
      <c r="AL438" s="399"/>
      <c r="AM438" s="399"/>
      <c r="AN438" s="399"/>
      <c r="AO438" s="399"/>
      <c r="AP438" s="399"/>
      <c r="AQ438" s="399"/>
      <c r="AR438" s="399"/>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400"/>
      <c r="BU438" s="306"/>
      <c r="BV438" s="306"/>
      <c r="BW438" s="305"/>
      <c r="BX438" s="305"/>
    </row>
    <row r="439" spans="2:76" ht="5.25" customHeight="1" x14ac:dyDescent="0.15">
      <c r="B439" s="245"/>
      <c r="C439" s="246"/>
      <c r="D439" s="247"/>
      <c r="G439" s="308"/>
      <c r="H439" s="308"/>
      <c r="I439" s="308"/>
      <c r="J439" s="308"/>
      <c r="K439" s="308"/>
      <c r="L439" s="308"/>
      <c r="M439" s="308"/>
      <c r="N439" s="308"/>
      <c r="O439" s="308"/>
      <c r="P439" s="308"/>
      <c r="Q439" s="309"/>
      <c r="R439" s="401"/>
      <c r="S439" s="402"/>
      <c r="T439" s="402"/>
      <c r="U439" s="402"/>
      <c r="V439" s="402"/>
      <c r="W439" s="402"/>
      <c r="X439" s="402"/>
      <c r="Y439" s="402"/>
      <c r="Z439" s="402"/>
      <c r="AA439" s="402"/>
      <c r="AB439" s="402"/>
      <c r="AC439" s="402"/>
      <c r="AD439" s="402"/>
      <c r="AE439" s="402"/>
      <c r="AF439" s="402"/>
      <c r="AG439" s="402"/>
      <c r="AH439" s="402"/>
      <c r="AI439" s="402"/>
      <c r="AJ439" s="402"/>
      <c r="AK439" s="402"/>
      <c r="AL439" s="402"/>
      <c r="AM439" s="402"/>
      <c r="AN439" s="402"/>
      <c r="AO439" s="402"/>
      <c r="AP439" s="402"/>
      <c r="AQ439" s="402"/>
      <c r="AR439" s="402"/>
      <c r="AS439" s="402"/>
      <c r="AT439" s="402"/>
      <c r="AU439" s="402"/>
      <c r="AV439" s="402"/>
      <c r="AW439" s="402"/>
      <c r="AX439" s="402"/>
      <c r="AY439" s="402"/>
      <c r="AZ439" s="402"/>
      <c r="BA439" s="402"/>
      <c r="BB439" s="402"/>
      <c r="BC439" s="402"/>
      <c r="BD439" s="402"/>
      <c r="BE439" s="402"/>
      <c r="BF439" s="402"/>
      <c r="BG439" s="402"/>
      <c r="BH439" s="402"/>
      <c r="BI439" s="402"/>
      <c r="BJ439" s="402"/>
      <c r="BK439" s="402"/>
      <c r="BL439" s="402"/>
      <c r="BM439" s="402"/>
      <c r="BN439" s="402"/>
      <c r="BO439" s="402"/>
      <c r="BP439" s="402"/>
      <c r="BQ439" s="402"/>
      <c r="BR439" s="402"/>
      <c r="BS439" s="402"/>
      <c r="BT439" s="403"/>
      <c r="BU439" s="306"/>
      <c r="BV439" s="306"/>
      <c r="BW439" s="305"/>
      <c r="BX439" s="305"/>
    </row>
    <row r="440" spans="2:76" ht="5.25" customHeight="1" x14ac:dyDescent="0.15">
      <c r="B440" s="245"/>
      <c r="C440" s="246"/>
      <c r="D440" s="247"/>
    </row>
    <row r="441" spans="2:76" ht="5.25" customHeight="1" x14ac:dyDescent="0.15">
      <c r="B441" s="245"/>
      <c r="C441" s="246"/>
      <c r="D441" s="247"/>
      <c r="G441" s="308" t="s">
        <v>233</v>
      </c>
      <c r="H441" s="308"/>
      <c r="I441" s="308"/>
      <c r="J441" s="308"/>
      <c r="K441" s="308"/>
      <c r="L441" s="308"/>
      <c r="M441" s="308"/>
      <c r="N441" s="308"/>
      <c r="O441" s="308"/>
      <c r="P441" s="308"/>
      <c r="Q441" s="309"/>
      <c r="R441" s="395"/>
      <c r="S441" s="396"/>
      <c r="T441" s="396"/>
      <c r="U441" s="396"/>
      <c r="V441" s="396"/>
      <c r="W441" s="396"/>
      <c r="X441" s="396"/>
      <c r="Y441" s="396"/>
      <c r="Z441" s="396"/>
      <c r="AA441" s="396"/>
      <c r="AB441" s="396"/>
      <c r="AC441" s="396"/>
      <c r="AD441" s="396"/>
      <c r="AE441" s="396"/>
      <c r="AF441" s="396"/>
      <c r="AG441" s="396"/>
      <c r="AH441" s="396"/>
      <c r="AI441" s="396"/>
      <c r="AJ441" s="396"/>
      <c r="AK441" s="396"/>
      <c r="AL441" s="396"/>
      <c r="AM441" s="396"/>
      <c r="AN441" s="396"/>
      <c r="AO441" s="396"/>
      <c r="AP441" s="396"/>
      <c r="AQ441" s="396"/>
      <c r="AR441" s="396"/>
      <c r="AS441" s="396"/>
      <c r="AT441" s="396"/>
      <c r="AU441" s="396"/>
      <c r="AV441" s="396"/>
      <c r="AW441" s="396"/>
      <c r="AX441" s="396"/>
      <c r="AY441" s="396"/>
      <c r="AZ441" s="396"/>
      <c r="BA441" s="396"/>
      <c r="BB441" s="396"/>
      <c r="BC441" s="396"/>
      <c r="BD441" s="396"/>
      <c r="BE441" s="396"/>
      <c r="BF441" s="396"/>
      <c r="BG441" s="396"/>
      <c r="BH441" s="396"/>
      <c r="BI441" s="396"/>
      <c r="BJ441" s="396"/>
      <c r="BK441" s="396"/>
      <c r="BL441" s="396"/>
      <c r="BM441" s="396"/>
      <c r="BN441" s="396"/>
      <c r="BO441" s="396"/>
      <c r="BP441" s="396"/>
      <c r="BQ441" s="396"/>
      <c r="BR441" s="396"/>
      <c r="BS441" s="396"/>
      <c r="BT441" s="397"/>
      <c r="BU441" s="306" t="str">
        <f>IF(BV441="","",COUNTIFS($BV$197:BV441,"○"))&amp;BV441</f>
        <v/>
      </c>
      <c r="BV441" s="306" t="str">
        <f>IF(BW441&lt;&gt;"","○","")</f>
        <v/>
      </c>
      <c r="BW441" s="305" t="str">
        <f>DBCS(MID(R441,1,48))</f>
        <v/>
      </c>
      <c r="BX441" s="332" t="s">
        <v>169</v>
      </c>
    </row>
    <row r="442" spans="2:76" ht="5.25" customHeight="1" x14ac:dyDescent="0.15">
      <c r="B442" s="245"/>
      <c r="C442" s="246"/>
      <c r="D442" s="247"/>
      <c r="G442" s="308"/>
      <c r="H442" s="308"/>
      <c r="I442" s="308"/>
      <c r="J442" s="308"/>
      <c r="K442" s="308"/>
      <c r="L442" s="308"/>
      <c r="M442" s="308"/>
      <c r="N442" s="308"/>
      <c r="O442" s="308"/>
      <c r="P442" s="308"/>
      <c r="Q442" s="309"/>
      <c r="R442" s="398"/>
      <c r="S442" s="399"/>
      <c r="T442" s="399"/>
      <c r="U442" s="399"/>
      <c r="V442" s="399"/>
      <c r="W442" s="399"/>
      <c r="X442" s="399"/>
      <c r="Y442" s="399"/>
      <c r="Z442" s="399"/>
      <c r="AA442" s="399"/>
      <c r="AB442" s="399"/>
      <c r="AC442" s="399"/>
      <c r="AD442" s="399"/>
      <c r="AE442" s="399"/>
      <c r="AF442" s="399"/>
      <c r="AG442" s="399"/>
      <c r="AH442" s="399"/>
      <c r="AI442" s="399"/>
      <c r="AJ442" s="399"/>
      <c r="AK442" s="399"/>
      <c r="AL442" s="399"/>
      <c r="AM442" s="399"/>
      <c r="AN442" s="399"/>
      <c r="AO442" s="399"/>
      <c r="AP442" s="399"/>
      <c r="AQ442" s="399"/>
      <c r="AR442" s="399"/>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400"/>
      <c r="BU442" s="306"/>
      <c r="BV442" s="306"/>
      <c r="BW442" s="305"/>
      <c r="BX442" s="332"/>
    </row>
    <row r="443" spans="2:76" ht="5.25" customHeight="1" x14ac:dyDescent="0.15">
      <c r="B443" s="245"/>
      <c r="C443" s="246"/>
      <c r="D443" s="247"/>
      <c r="G443" s="308"/>
      <c r="H443" s="308"/>
      <c r="I443" s="308"/>
      <c r="J443" s="308"/>
      <c r="K443" s="308"/>
      <c r="L443" s="308"/>
      <c r="M443" s="308"/>
      <c r="N443" s="308"/>
      <c r="O443" s="308"/>
      <c r="P443" s="308"/>
      <c r="Q443" s="309"/>
      <c r="R443" s="398"/>
      <c r="S443" s="399"/>
      <c r="T443" s="399"/>
      <c r="U443" s="399"/>
      <c r="V443" s="399"/>
      <c r="W443" s="399"/>
      <c r="X443" s="399"/>
      <c r="Y443" s="399"/>
      <c r="Z443" s="399"/>
      <c r="AA443" s="399"/>
      <c r="AB443" s="399"/>
      <c r="AC443" s="399"/>
      <c r="AD443" s="399"/>
      <c r="AE443" s="399"/>
      <c r="AF443" s="399"/>
      <c r="AG443" s="399"/>
      <c r="AH443" s="399"/>
      <c r="AI443" s="399"/>
      <c r="AJ443" s="399"/>
      <c r="AK443" s="399"/>
      <c r="AL443" s="399"/>
      <c r="AM443" s="399"/>
      <c r="AN443" s="399"/>
      <c r="AO443" s="399"/>
      <c r="AP443" s="399"/>
      <c r="AQ443" s="399"/>
      <c r="AR443" s="399"/>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400"/>
      <c r="BU443" s="306"/>
      <c r="BV443" s="306"/>
      <c r="BW443" s="305"/>
      <c r="BX443" s="332"/>
    </row>
    <row r="444" spans="2:76" ht="5.25" customHeight="1" x14ac:dyDescent="0.15">
      <c r="B444" s="245"/>
      <c r="C444" s="246"/>
      <c r="D444" s="247"/>
      <c r="G444" s="308" t="str">
        <f>"現在"&amp;LEN(R441)&amp;"字"</f>
        <v>現在0字</v>
      </c>
      <c r="H444" s="308"/>
      <c r="I444" s="308"/>
      <c r="J444" s="308"/>
      <c r="K444" s="308"/>
      <c r="L444" s="308"/>
      <c r="M444" s="308"/>
      <c r="N444" s="308"/>
      <c r="O444" s="308"/>
      <c r="P444" s="308"/>
      <c r="Q444" s="309"/>
      <c r="R444" s="398"/>
      <c r="S444" s="399"/>
      <c r="T444" s="399"/>
      <c r="U444" s="399"/>
      <c r="V444" s="399"/>
      <c r="W444" s="399"/>
      <c r="X444" s="399"/>
      <c r="Y444" s="399"/>
      <c r="Z444" s="399"/>
      <c r="AA444" s="399"/>
      <c r="AB444" s="399"/>
      <c r="AC444" s="399"/>
      <c r="AD444" s="399"/>
      <c r="AE444" s="399"/>
      <c r="AF444" s="399"/>
      <c r="AG444" s="399"/>
      <c r="AH444" s="399"/>
      <c r="AI444" s="399"/>
      <c r="AJ444" s="399"/>
      <c r="AK444" s="399"/>
      <c r="AL444" s="399"/>
      <c r="AM444" s="399"/>
      <c r="AN444" s="399"/>
      <c r="AO444" s="399"/>
      <c r="AP444" s="399"/>
      <c r="AQ444" s="399"/>
      <c r="AR444" s="399"/>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400"/>
      <c r="BU444" s="306" t="str">
        <f>IF(BV444="","",COUNTIFS($BV$197:BV444,"○"))&amp;BV444</f>
        <v/>
      </c>
      <c r="BV444" s="306" t="str">
        <f t="shared" ref="BV444" si="56">IF(BW444&lt;&gt;"","○","")</f>
        <v/>
      </c>
      <c r="BW444" s="305" t="str">
        <f>DBCS(IF(LEN(R441)&gt;48,MID(R441,49,48),""))</f>
        <v/>
      </c>
      <c r="BX444" s="305"/>
    </row>
    <row r="445" spans="2:76" ht="5.25" customHeight="1" x14ac:dyDescent="0.15">
      <c r="B445" s="245"/>
      <c r="C445" s="246"/>
      <c r="D445" s="247"/>
      <c r="G445" s="308"/>
      <c r="H445" s="308"/>
      <c r="I445" s="308"/>
      <c r="J445" s="308"/>
      <c r="K445" s="308"/>
      <c r="L445" s="308"/>
      <c r="M445" s="308"/>
      <c r="N445" s="308"/>
      <c r="O445" s="308"/>
      <c r="P445" s="308"/>
      <c r="Q445" s="309"/>
      <c r="R445" s="398"/>
      <c r="S445" s="399"/>
      <c r="T445" s="399"/>
      <c r="U445" s="399"/>
      <c r="V445" s="399"/>
      <c r="W445" s="399"/>
      <c r="X445" s="399"/>
      <c r="Y445" s="399"/>
      <c r="Z445" s="399"/>
      <c r="AA445" s="399"/>
      <c r="AB445" s="399"/>
      <c r="AC445" s="399"/>
      <c r="AD445" s="399"/>
      <c r="AE445" s="399"/>
      <c r="AF445" s="399"/>
      <c r="AG445" s="399"/>
      <c r="AH445" s="399"/>
      <c r="AI445" s="399"/>
      <c r="AJ445" s="399"/>
      <c r="AK445" s="399"/>
      <c r="AL445" s="399"/>
      <c r="AM445" s="399"/>
      <c r="AN445" s="399"/>
      <c r="AO445" s="399"/>
      <c r="AP445" s="399"/>
      <c r="AQ445" s="399"/>
      <c r="AR445" s="399"/>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400"/>
      <c r="BU445" s="306"/>
      <c r="BV445" s="306"/>
      <c r="BW445" s="305"/>
      <c r="BX445" s="305"/>
    </row>
    <row r="446" spans="2:76" ht="5.25" customHeight="1" x14ac:dyDescent="0.15">
      <c r="B446" s="245"/>
      <c r="C446" s="246"/>
      <c r="D446" s="247"/>
      <c r="G446" s="308"/>
      <c r="H446" s="308"/>
      <c r="I446" s="308"/>
      <c r="J446" s="308"/>
      <c r="K446" s="308"/>
      <c r="L446" s="308"/>
      <c r="M446" s="308"/>
      <c r="N446" s="308"/>
      <c r="O446" s="308"/>
      <c r="P446" s="308"/>
      <c r="Q446" s="309"/>
      <c r="R446" s="398"/>
      <c r="S446" s="399"/>
      <c r="T446" s="399"/>
      <c r="U446" s="399"/>
      <c r="V446" s="399"/>
      <c r="W446" s="399"/>
      <c r="X446" s="399"/>
      <c r="Y446" s="399"/>
      <c r="Z446" s="399"/>
      <c r="AA446" s="399"/>
      <c r="AB446" s="399"/>
      <c r="AC446" s="399"/>
      <c r="AD446" s="399"/>
      <c r="AE446" s="399"/>
      <c r="AF446" s="399"/>
      <c r="AG446" s="399"/>
      <c r="AH446" s="399"/>
      <c r="AI446" s="399"/>
      <c r="AJ446" s="399"/>
      <c r="AK446" s="399"/>
      <c r="AL446" s="399"/>
      <c r="AM446" s="399"/>
      <c r="AN446" s="399"/>
      <c r="AO446" s="399"/>
      <c r="AP446" s="399"/>
      <c r="AQ446" s="399"/>
      <c r="AR446" s="399"/>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400"/>
      <c r="BU446" s="306"/>
      <c r="BV446" s="306"/>
      <c r="BW446" s="305"/>
      <c r="BX446" s="305"/>
    </row>
    <row r="447" spans="2:76" ht="5.25" customHeight="1" x14ac:dyDescent="0.15">
      <c r="B447" s="245"/>
      <c r="C447" s="246"/>
      <c r="D447" s="247"/>
      <c r="G447" s="308"/>
      <c r="H447" s="308"/>
      <c r="I447" s="308"/>
      <c r="J447" s="308"/>
      <c r="K447" s="308"/>
      <c r="L447" s="308"/>
      <c r="M447" s="308"/>
      <c r="N447" s="308"/>
      <c r="O447" s="308"/>
      <c r="P447" s="308"/>
      <c r="Q447" s="309"/>
      <c r="R447" s="398"/>
      <c r="S447" s="399"/>
      <c r="T447" s="399"/>
      <c r="U447" s="399"/>
      <c r="V447" s="399"/>
      <c r="W447" s="399"/>
      <c r="X447" s="399"/>
      <c r="Y447" s="399"/>
      <c r="Z447" s="399"/>
      <c r="AA447" s="399"/>
      <c r="AB447" s="399"/>
      <c r="AC447" s="399"/>
      <c r="AD447" s="399"/>
      <c r="AE447" s="399"/>
      <c r="AF447" s="399"/>
      <c r="AG447" s="399"/>
      <c r="AH447" s="399"/>
      <c r="AI447" s="399"/>
      <c r="AJ447" s="399"/>
      <c r="AK447" s="399"/>
      <c r="AL447" s="399"/>
      <c r="AM447" s="399"/>
      <c r="AN447" s="399"/>
      <c r="AO447" s="399"/>
      <c r="AP447" s="399"/>
      <c r="AQ447" s="399"/>
      <c r="AR447" s="399"/>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400"/>
      <c r="BU447" s="306" t="str">
        <f>IF(BV447="","",COUNTIFS($BV$197:BV447,"○"))&amp;BV447</f>
        <v/>
      </c>
      <c r="BV447" s="306" t="str">
        <f t="shared" ref="BV447" si="57">IF(BW447&lt;&gt;"","○","")</f>
        <v/>
      </c>
      <c r="BW447" s="305" t="str">
        <f>DBCS(IF(LEN(R441)&gt;98,MID(R441,97,48),""))</f>
        <v/>
      </c>
      <c r="BX447" s="305"/>
    </row>
    <row r="448" spans="2:76" ht="5.25" customHeight="1" x14ac:dyDescent="0.15">
      <c r="B448" s="245"/>
      <c r="C448" s="246"/>
      <c r="D448" s="247"/>
      <c r="G448" s="308"/>
      <c r="H448" s="308"/>
      <c r="I448" s="308"/>
      <c r="J448" s="308"/>
      <c r="K448" s="308"/>
      <c r="L448" s="308"/>
      <c r="M448" s="308"/>
      <c r="N448" s="308"/>
      <c r="O448" s="308"/>
      <c r="P448" s="308"/>
      <c r="Q448" s="309"/>
      <c r="R448" s="398"/>
      <c r="S448" s="399"/>
      <c r="T448" s="399"/>
      <c r="U448" s="399"/>
      <c r="V448" s="399"/>
      <c r="W448" s="399"/>
      <c r="X448" s="399"/>
      <c r="Y448" s="399"/>
      <c r="Z448" s="399"/>
      <c r="AA448" s="399"/>
      <c r="AB448" s="399"/>
      <c r="AC448" s="399"/>
      <c r="AD448" s="399"/>
      <c r="AE448" s="399"/>
      <c r="AF448" s="399"/>
      <c r="AG448" s="399"/>
      <c r="AH448" s="399"/>
      <c r="AI448" s="399"/>
      <c r="AJ448" s="399"/>
      <c r="AK448" s="399"/>
      <c r="AL448" s="399"/>
      <c r="AM448" s="399"/>
      <c r="AN448" s="399"/>
      <c r="AO448" s="399"/>
      <c r="AP448" s="399"/>
      <c r="AQ448" s="399"/>
      <c r="AR448" s="399"/>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400"/>
      <c r="BU448" s="306"/>
      <c r="BV448" s="306"/>
      <c r="BW448" s="305"/>
      <c r="BX448" s="305"/>
    </row>
    <row r="449" spans="2:86" ht="5.25" customHeight="1" x14ac:dyDescent="0.15">
      <c r="B449" s="245"/>
      <c r="C449" s="246"/>
      <c r="D449" s="247"/>
      <c r="G449" s="308"/>
      <c r="H449" s="308"/>
      <c r="I449" s="308"/>
      <c r="J449" s="308"/>
      <c r="K449" s="308"/>
      <c r="L449" s="308"/>
      <c r="M449" s="308"/>
      <c r="N449" s="308"/>
      <c r="O449" s="308"/>
      <c r="P449" s="308"/>
      <c r="Q449" s="309"/>
      <c r="R449" s="401"/>
      <c r="S449" s="402"/>
      <c r="T449" s="402"/>
      <c r="U449" s="402"/>
      <c r="V449" s="402"/>
      <c r="W449" s="402"/>
      <c r="X449" s="402"/>
      <c r="Y449" s="402"/>
      <c r="Z449" s="402"/>
      <c r="AA449" s="402"/>
      <c r="AB449" s="402"/>
      <c r="AC449" s="402"/>
      <c r="AD449" s="402"/>
      <c r="AE449" s="402"/>
      <c r="AF449" s="402"/>
      <c r="AG449" s="402"/>
      <c r="AH449" s="402"/>
      <c r="AI449" s="402"/>
      <c r="AJ449" s="402"/>
      <c r="AK449" s="402"/>
      <c r="AL449" s="402"/>
      <c r="AM449" s="402"/>
      <c r="AN449" s="402"/>
      <c r="AO449" s="402"/>
      <c r="AP449" s="402"/>
      <c r="AQ449" s="402"/>
      <c r="AR449" s="402"/>
      <c r="AS449" s="402"/>
      <c r="AT449" s="402"/>
      <c r="AU449" s="402"/>
      <c r="AV449" s="402"/>
      <c r="AW449" s="402"/>
      <c r="AX449" s="402"/>
      <c r="AY449" s="402"/>
      <c r="AZ449" s="402"/>
      <c r="BA449" s="402"/>
      <c r="BB449" s="402"/>
      <c r="BC449" s="402"/>
      <c r="BD449" s="402"/>
      <c r="BE449" s="402"/>
      <c r="BF449" s="402"/>
      <c r="BG449" s="402"/>
      <c r="BH449" s="402"/>
      <c r="BI449" s="402"/>
      <c r="BJ449" s="402"/>
      <c r="BK449" s="402"/>
      <c r="BL449" s="402"/>
      <c r="BM449" s="402"/>
      <c r="BN449" s="402"/>
      <c r="BO449" s="402"/>
      <c r="BP449" s="402"/>
      <c r="BQ449" s="402"/>
      <c r="BR449" s="402"/>
      <c r="BS449" s="402"/>
      <c r="BT449" s="403"/>
      <c r="BU449" s="306"/>
      <c r="BV449" s="306"/>
      <c r="BW449" s="305"/>
      <c r="BX449" s="305"/>
    </row>
    <row r="450" spans="2:86" ht="5.25" customHeight="1" thickBot="1" x14ac:dyDescent="0.2">
      <c r="B450" s="248"/>
      <c r="C450" s="249"/>
      <c r="D450" s="250"/>
      <c r="CA450" s="159"/>
    </row>
    <row r="451" spans="2:86" ht="5.25" customHeight="1" thickTop="1" x14ac:dyDescent="0.15">
      <c r="G451" s="331" t="s">
        <v>348</v>
      </c>
      <c r="H451" s="331"/>
      <c r="I451" s="331"/>
      <c r="J451" s="331"/>
      <c r="K451" s="331"/>
      <c r="L451" s="331"/>
      <c r="M451" s="331"/>
      <c r="N451" s="331"/>
      <c r="O451" s="331"/>
      <c r="P451" s="331"/>
      <c r="Q451" s="331"/>
      <c r="R451" s="331"/>
      <c r="S451" s="331"/>
      <c r="T451" s="331"/>
      <c r="U451" s="331"/>
      <c r="V451" s="331"/>
      <c r="W451" s="331"/>
      <c r="X451" s="331"/>
      <c r="Y451" s="331"/>
      <c r="Z451" s="331"/>
      <c r="AA451" s="331"/>
      <c r="AB451" s="331"/>
      <c r="AC451" s="331"/>
      <c r="AD451" s="331"/>
      <c r="AE451" s="331"/>
      <c r="AF451" s="331"/>
      <c r="AG451" s="331"/>
      <c r="AH451" s="331"/>
      <c r="AI451" s="331"/>
      <c r="AJ451" s="331"/>
      <c r="AK451" s="331"/>
      <c r="AL451" s="331"/>
      <c r="AM451" s="331"/>
      <c r="AN451" s="331"/>
      <c r="AO451" s="331"/>
      <c r="AP451" s="331"/>
      <c r="AQ451" s="331"/>
      <c r="AR451" s="331"/>
      <c r="AS451" s="331"/>
      <c r="AT451" s="331"/>
      <c r="AU451" s="331"/>
      <c r="AV451" s="331"/>
      <c r="AW451" s="331"/>
      <c r="AX451" s="331"/>
      <c r="AY451" s="331"/>
      <c r="AZ451" s="331"/>
      <c r="BA451" s="331"/>
      <c r="BB451" s="331"/>
      <c r="BC451" s="331"/>
      <c r="BD451" s="331"/>
      <c r="BE451" s="331"/>
      <c r="BF451" s="331"/>
      <c r="BG451" s="331"/>
      <c r="BH451" s="331"/>
      <c r="BI451" s="331"/>
      <c r="BJ451" s="331"/>
      <c r="BK451" s="331"/>
      <c r="BL451" s="331"/>
      <c r="BM451" s="331"/>
      <c r="BN451" s="331"/>
      <c r="BO451" s="331"/>
      <c r="BP451" s="331"/>
      <c r="BQ451" s="331"/>
      <c r="BR451" s="331"/>
      <c r="BS451" s="331"/>
      <c r="BT451" s="331"/>
      <c r="BU451" s="306" t="str">
        <f>IF(BV451="","",COUNTIFS($BV$197:BV451,"○"))&amp;BV451</f>
        <v/>
      </c>
      <c r="BV451" s="306" t="str">
        <f t="shared" ref="BV451" si="58">IF(BW451&lt;&gt;"","○","")</f>
        <v/>
      </c>
      <c r="BW451" s="305" t="str">
        <f>IF(OR(CA451=TRUE,CA453=TRUE),G451,IF(COUNTA(R455,R465,R475,R485,R495,R505,R515,R525,R535)&gt;0,G451,""))</f>
        <v/>
      </c>
      <c r="BX451" s="305"/>
      <c r="BY451" s="305" t="str">
        <f>+IF(BW451="","","見出し")</f>
        <v/>
      </c>
      <c r="CA451" s="159" t="b">
        <v>0</v>
      </c>
    </row>
    <row r="452" spans="2:86" ht="5.25" customHeight="1" x14ac:dyDescent="0.15">
      <c r="G452" s="331"/>
      <c r="H452" s="331"/>
      <c r="I452" s="331"/>
      <c r="J452" s="331"/>
      <c r="K452" s="331"/>
      <c r="L452" s="331"/>
      <c r="M452" s="331"/>
      <c r="N452" s="331"/>
      <c r="O452" s="331"/>
      <c r="P452" s="331"/>
      <c r="Q452" s="331"/>
      <c r="R452" s="331"/>
      <c r="S452" s="331"/>
      <c r="T452" s="331"/>
      <c r="U452" s="331"/>
      <c r="V452" s="331"/>
      <c r="W452" s="331"/>
      <c r="X452" s="331"/>
      <c r="Y452" s="331"/>
      <c r="Z452" s="331"/>
      <c r="AA452" s="331"/>
      <c r="AB452" s="331"/>
      <c r="AC452" s="331"/>
      <c r="AD452" s="331"/>
      <c r="AE452" s="331"/>
      <c r="AF452" s="331"/>
      <c r="AG452" s="331"/>
      <c r="AH452" s="331"/>
      <c r="AI452" s="331"/>
      <c r="AJ452" s="331"/>
      <c r="AK452" s="331"/>
      <c r="AL452" s="331"/>
      <c r="AM452" s="331"/>
      <c r="AN452" s="331"/>
      <c r="AO452" s="331"/>
      <c r="AP452" s="331"/>
      <c r="AQ452" s="331"/>
      <c r="AR452" s="331"/>
      <c r="AS452" s="331"/>
      <c r="AT452" s="331"/>
      <c r="AU452" s="331"/>
      <c r="AV452" s="331"/>
      <c r="AW452" s="331"/>
      <c r="AX452" s="331"/>
      <c r="AY452" s="331"/>
      <c r="AZ452" s="331"/>
      <c r="BA452" s="331"/>
      <c r="BB452" s="331"/>
      <c r="BC452" s="331"/>
      <c r="BD452" s="331"/>
      <c r="BE452" s="331"/>
      <c r="BF452" s="331"/>
      <c r="BG452" s="331"/>
      <c r="BH452" s="331"/>
      <c r="BI452" s="331"/>
      <c r="BJ452" s="331"/>
      <c r="BK452" s="331"/>
      <c r="BL452" s="331"/>
      <c r="BM452" s="331"/>
      <c r="BN452" s="331"/>
      <c r="BO452" s="331"/>
      <c r="BP452" s="331"/>
      <c r="BQ452" s="331"/>
      <c r="BR452" s="331"/>
      <c r="BS452" s="331"/>
      <c r="BT452" s="331"/>
      <c r="BU452" s="306"/>
      <c r="BV452" s="306"/>
      <c r="BW452" s="305"/>
      <c r="BX452" s="305"/>
      <c r="BY452" s="305"/>
      <c r="CA452" s="159"/>
    </row>
    <row r="453" spans="2:86" ht="5.25" customHeight="1" x14ac:dyDescent="0.15">
      <c r="G453" s="331"/>
      <c r="H453" s="331"/>
      <c r="I453" s="331"/>
      <c r="J453" s="331"/>
      <c r="K453" s="331"/>
      <c r="L453" s="331"/>
      <c r="M453" s="331"/>
      <c r="N453" s="331"/>
      <c r="O453" s="331"/>
      <c r="P453" s="331"/>
      <c r="Q453" s="331"/>
      <c r="R453" s="331"/>
      <c r="S453" s="331"/>
      <c r="T453" s="331"/>
      <c r="U453" s="331"/>
      <c r="V453" s="331"/>
      <c r="W453" s="331"/>
      <c r="X453" s="331"/>
      <c r="Y453" s="331"/>
      <c r="Z453" s="331"/>
      <c r="AA453" s="331"/>
      <c r="AB453" s="331"/>
      <c r="AC453" s="331"/>
      <c r="AD453" s="331"/>
      <c r="AE453" s="331"/>
      <c r="AF453" s="331"/>
      <c r="AG453" s="331"/>
      <c r="AH453" s="331"/>
      <c r="AI453" s="331"/>
      <c r="AJ453" s="331"/>
      <c r="AK453" s="331"/>
      <c r="AL453" s="331"/>
      <c r="AM453" s="331"/>
      <c r="AN453" s="331"/>
      <c r="AO453" s="331"/>
      <c r="AP453" s="331"/>
      <c r="AQ453" s="331"/>
      <c r="AR453" s="331"/>
      <c r="AS453" s="331"/>
      <c r="AT453" s="331"/>
      <c r="AU453" s="331"/>
      <c r="AV453" s="331"/>
      <c r="AW453" s="331"/>
      <c r="AX453" s="331"/>
      <c r="AY453" s="331"/>
      <c r="AZ453" s="331"/>
      <c r="BA453" s="331"/>
      <c r="BB453" s="331"/>
      <c r="BC453" s="331"/>
      <c r="BD453" s="331"/>
      <c r="BE453" s="331"/>
      <c r="BF453" s="331"/>
      <c r="BG453" s="331"/>
      <c r="BH453" s="331"/>
      <c r="BI453" s="331"/>
      <c r="BJ453" s="331"/>
      <c r="BK453" s="331"/>
      <c r="BL453" s="331"/>
      <c r="BM453" s="331"/>
      <c r="BN453" s="331"/>
      <c r="BO453" s="331"/>
      <c r="BP453" s="331"/>
      <c r="BQ453" s="331"/>
      <c r="BR453" s="331"/>
      <c r="BS453" s="331"/>
      <c r="BT453" s="331"/>
      <c r="BU453" s="306"/>
      <c r="BV453" s="306"/>
      <c r="BW453" s="305"/>
      <c r="BX453" s="305"/>
      <c r="BY453" s="305"/>
      <c r="CA453" s="159" t="b">
        <v>0</v>
      </c>
    </row>
    <row r="454" spans="2:86" ht="5.25" customHeight="1" x14ac:dyDescent="0.15">
      <c r="CA454" s="159"/>
    </row>
    <row r="455" spans="2:86" ht="5.25" customHeight="1" thickBot="1" x14ac:dyDescent="0.2">
      <c r="G455" s="308" t="str">
        <f>IF(AND(CA451=TRUE,CA453=TRUE),"1：意思の伝達",IF(CA453=TRUE,"特記のみ","1:意思の伝達"))</f>
        <v>1:意思の伝達</v>
      </c>
      <c r="H455" s="308"/>
      <c r="I455" s="308"/>
      <c r="J455" s="308"/>
      <c r="K455" s="308"/>
      <c r="L455" s="308"/>
      <c r="M455" s="308"/>
      <c r="N455" s="308"/>
      <c r="O455" s="308"/>
      <c r="P455" s="308"/>
      <c r="Q455" s="309"/>
      <c r="R455" s="386"/>
      <c r="S455" s="387"/>
      <c r="T455" s="387"/>
      <c r="U455" s="387"/>
      <c r="V455" s="387"/>
      <c r="W455" s="387"/>
      <c r="X455" s="387"/>
      <c r="Y455" s="387"/>
      <c r="Z455" s="387"/>
      <c r="AA455" s="387"/>
      <c r="AB455" s="387"/>
      <c r="AC455" s="387"/>
      <c r="AD455" s="387"/>
      <c r="AE455" s="387"/>
      <c r="AF455" s="387"/>
      <c r="AG455" s="387"/>
      <c r="AH455" s="387"/>
      <c r="AI455" s="387"/>
      <c r="AJ455" s="387"/>
      <c r="AK455" s="387"/>
      <c r="AL455" s="387"/>
      <c r="AM455" s="387"/>
      <c r="AN455" s="387"/>
      <c r="AO455" s="387"/>
      <c r="AP455" s="387"/>
      <c r="AQ455" s="387"/>
      <c r="AR455" s="387"/>
      <c r="AS455" s="387"/>
      <c r="AT455" s="387"/>
      <c r="AU455" s="387"/>
      <c r="AV455" s="387"/>
      <c r="AW455" s="387"/>
      <c r="AX455" s="387"/>
      <c r="AY455" s="387"/>
      <c r="AZ455" s="387"/>
      <c r="BA455" s="387"/>
      <c r="BB455" s="387"/>
      <c r="BC455" s="387"/>
      <c r="BD455" s="387"/>
      <c r="BE455" s="387"/>
      <c r="BF455" s="387"/>
      <c r="BG455" s="387"/>
      <c r="BH455" s="387"/>
      <c r="BI455" s="387"/>
      <c r="BJ455" s="387"/>
      <c r="BK455" s="387"/>
      <c r="BL455" s="387"/>
      <c r="BM455" s="387"/>
      <c r="BN455" s="387"/>
      <c r="BO455" s="387"/>
      <c r="BP455" s="387"/>
      <c r="BQ455" s="387"/>
      <c r="BR455" s="387"/>
      <c r="BS455" s="387"/>
      <c r="BT455" s="388"/>
      <c r="BU455" s="306" t="str">
        <f>IF(BV455="","",COUNTIFS($BV$197:BV455,"○"))&amp;BV455</f>
        <v/>
      </c>
      <c r="BV455" s="306" t="str">
        <f>IF(BW455&lt;&gt;"","○","")</f>
        <v/>
      </c>
      <c r="BW455" s="305" t="str">
        <f>IF(CA451=TRUE,"特に問題なし",DBCS(MID(R455,1,48)))</f>
        <v/>
      </c>
      <c r="BX455" s="310" t="str">
        <f>IF(CA451=TRUE,"※",IF(CA453=TRUE,"※","（1）"))</f>
        <v>（1）</v>
      </c>
      <c r="CF455" s="2">
        <v>1</v>
      </c>
      <c r="CG455" s="2" t="str">
        <f>+ASC(R455)</f>
        <v/>
      </c>
      <c r="CH455" s="2">
        <f>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COUNTIF($CG$455:$CG$463,"*｡1｡*")</f>
        <v>0</v>
      </c>
    </row>
    <row r="456" spans="2:86" ht="5.25" customHeight="1" thickTop="1" x14ac:dyDescent="0.15">
      <c r="B456" s="287" t="s">
        <v>364</v>
      </c>
      <c r="C456" s="288"/>
      <c r="D456" s="289"/>
      <c r="E456" s="124" t="str">
        <f>IF(G455="特記のみ","特記③",IF(G455="1:意思の伝達","意思の伝達",""))</f>
        <v>意思の伝達</v>
      </c>
      <c r="G456" s="308"/>
      <c r="H456" s="308"/>
      <c r="I456" s="308"/>
      <c r="J456" s="308"/>
      <c r="K456" s="308"/>
      <c r="L456" s="308"/>
      <c r="M456" s="308"/>
      <c r="N456" s="308"/>
      <c r="O456" s="308"/>
      <c r="P456" s="308"/>
      <c r="Q456" s="309"/>
      <c r="R456" s="389"/>
      <c r="S456" s="390"/>
      <c r="T456" s="390"/>
      <c r="U456" s="390"/>
      <c r="V456" s="390"/>
      <c r="W456" s="390"/>
      <c r="X456" s="390"/>
      <c r="Y456" s="390"/>
      <c r="Z456" s="390"/>
      <c r="AA456" s="390"/>
      <c r="AB456" s="390"/>
      <c r="AC456" s="390"/>
      <c r="AD456" s="390"/>
      <c r="AE456" s="390"/>
      <c r="AF456" s="390"/>
      <c r="AG456" s="390"/>
      <c r="AH456" s="390"/>
      <c r="AI456" s="390"/>
      <c r="AJ456" s="390"/>
      <c r="AK456" s="390"/>
      <c r="AL456" s="390"/>
      <c r="AM456" s="390"/>
      <c r="AN456" s="390"/>
      <c r="AO456" s="390"/>
      <c r="AP456" s="390"/>
      <c r="AQ456" s="390"/>
      <c r="AR456" s="390"/>
      <c r="AS456" s="390"/>
      <c r="AT456" s="390"/>
      <c r="AU456" s="390"/>
      <c r="AV456" s="390"/>
      <c r="AW456" s="390"/>
      <c r="AX456" s="390"/>
      <c r="AY456" s="390"/>
      <c r="AZ456" s="390"/>
      <c r="BA456" s="390"/>
      <c r="BB456" s="390"/>
      <c r="BC456" s="390"/>
      <c r="BD456" s="390"/>
      <c r="BE456" s="390"/>
      <c r="BF456" s="390"/>
      <c r="BG456" s="390"/>
      <c r="BH456" s="390"/>
      <c r="BI456" s="390"/>
      <c r="BJ456" s="390"/>
      <c r="BK456" s="390"/>
      <c r="BL456" s="390"/>
      <c r="BM456" s="390"/>
      <c r="BN456" s="390"/>
      <c r="BO456" s="390"/>
      <c r="BP456" s="390"/>
      <c r="BQ456" s="390"/>
      <c r="BR456" s="390"/>
      <c r="BS456" s="390"/>
      <c r="BT456" s="391"/>
      <c r="BU456" s="306"/>
      <c r="BV456" s="306"/>
      <c r="BW456" s="305"/>
      <c r="BX456" s="310"/>
      <c r="CF456" s="2">
        <v>2</v>
      </c>
      <c r="CG456" s="2" t="str">
        <f>+ASC(R465)</f>
        <v/>
      </c>
      <c r="CH456" s="2">
        <f>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COUNTIF($CG$455:$CG$463,"*｡2｡*")</f>
        <v>0</v>
      </c>
    </row>
    <row r="457" spans="2:86" ht="5.25" customHeight="1" x14ac:dyDescent="0.15">
      <c r="B457" s="290"/>
      <c r="C457" s="291"/>
      <c r="D457" s="292"/>
      <c r="G457" s="308"/>
      <c r="H457" s="308"/>
      <c r="I457" s="308"/>
      <c r="J457" s="308"/>
      <c r="K457" s="308"/>
      <c r="L457" s="308"/>
      <c r="M457" s="308"/>
      <c r="N457" s="308"/>
      <c r="O457" s="308"/>
      <c r="P457" s="308"/>
      <c r="Q457" s="309"/>
      <c r="R457" s="389"/>
      <c r="S457" s="390"/>
      <c r="T457" s="390"/>
      <c r="U457" s="390"/>
      <c r="V457" s="390"/>
      <c r="W457" s="390"/>
      <c r="X457" s="390"/>
      <c r="Y457" s="390"/>
      <c r="Z457" s="390"/>
      <c r="AA457" s="390"/>
      <c r="AB457" s="390"/>
      <c r="AC457" s="390"/>
      <c r="AD457" s="390"/>
      <c r="AE457" s="390"/>
      <c r="AF457" s="390"/>
      <c r="AG457" s="390"/>
      <c r="AH457" s="390"/>
      <c r="AI457" s="390"/>
      <c r="AJ457" s="390"/>
      <c r="AK457" s="390"/>
      <c r="AL457" s="390"/>
      <c r="AM457" s="390"/>
      <c r="AN457" s="390"/>
      <c r="AO457" s="390"/>
      <c r="AP457" s="390"/>
      <c r="AQ457" s="390"/>
      <c r="AR457" s="390"/>
      <c r="AS457" s="390"/>
      <c r="AT457" s="390"/>
      <c r="AU457" s="390"/>
      <c r="AV457" s="390"/>
      <c r="AW457" s="390"/>
      <c r="AX457" s="390"/>
      <c r="AY457" s="390"/>
      <c r="AZ457" s="390"/>
      <c r="BA457" s="390"/>
      <c r="BB457" s="390"/>
      <c r="BC457" s="390"/>
      <c r="BD457" s="390"/>
      <c r="BE457" s="390"/>
      <c r="BF457" s="390"/>
      <c r="BG457" s="390"/>
      <c r="BH457" s="390"/>
      <c r="BI457" s="390"/>
      <c r="BJ457" s="390"/>
      <c r="BK457" s="390"/>
      <c r="BL457" s="390"/>
      <c r="BM457" s="390"/>
      <c r="BN457" s="390"/>
      <c r="BO457" s="390"/>
      <c r="BP457" s="390"/>
      <c r="BQ457" s="390"/>
      <c r="BR457" s="390"/>
      <c r="BS457" s="390"/>
      <c r="BT457" s="391"/>
      <c r="BU457" s="306"/>
      <c r="BV457" s="306"/>
      <c r="BW457" s="305"/>
      <c r="BX457" s="310"/>
      <c r="CF457" s="2">
        <v>3</v>
      </c>
      <c r="CG457" s="2" t="str">
        <f>+ASC(R475)</f>
        <v/>
      </c>
      <c r="CH457" s="2">
        <f>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COUNTIF($CG$455:$CG$463,"*｡3｡*")</f>
        <v>0</v>
      </c>
    </row>
    <row r="458" spans="2:86" ht="5.25" customHeight="1" x14ac:dyDescent="0.15">
      <c r="B458" s="290"/>
      <c r="C458" s="291"/>
      <c r="D458" s="292"/>
      <c r="G458" s="308" t="str">
        <f>"現在"&amp;LEN(R455)&amp;"字"</f>
        <v>現在0字</v>
      </c>
      <c r="H458" s="308"/>
      <c r="I458" s="308"/>
      <c r="J458" s="308"/>
      <c r="K458" s="308"/>
      <c r="L458" s="308"/>
      <c r="M458" s="308"/>
      <c r="N458" s="308"/>
      <c r="O458" s="308"/>
      <c r="P458" s="308"/>
      <c r="Q458" s="309"/>
      <c r="R458" s="389"/>
      <c r="S458" s="390"/>
      <c r="T458" s="390"/>
      <c r="U458" s="390"/>
      <c r="V458" s="390"/>
      <c r="W458" s="390"/>
      <c r="X458" s="390"/>
      <c r="Y458" s="390"/>
      <c r="Z458" s="390"/>
      <c r="AA458" s="390"/>
      <c r="AB458" s="390"/>
      <c r="AC458" s="390"/>
      <c r="AD458" s="390"/>
      <c r="AE458" s="390"/>
      <c r="AF458" s="390"/>
      <c r="AG458" s="390"/>
      <c r="AH458" s="390"/>
      <c r="AI458" s="390"/>
      <c r="AJ458" s="390"/>
      <c r="AK458" s="390"/>
      <c r="AL458" s="390"/>
      <c r="AM458" s="390"/>
      <c r="AN458" s="390"/>
      <c r="AO458" s="390"/>
      <c r="AP458" s="390"/>
      <c r="AQ458" s="390"/>
      <c r="AR458" s="390"/>
      <c r="AS458" s="390"/>
      <c r="AT458" s="390"/>
      <c r="AU458" s="390"/>
      <c r="AV458" s="390"/>
      <c r="AW458" s="390"/>
      <c r="AX458" s="390"/>
      <c r="AY458" s="390"/>
      <c r="AZ458" s="390"/>
      <c r="BA458" s="390"/>
      <c r="BB458" s="390"/>
      <c r="BC458" s="390"/>
      <c r="BD458" s="390"/>
      <c r="BE458" s="390"/>
      <c r="BF458" s="390"/>
      <c r="BG458" s="390"/>
      <c r="BH458" s="390"/>
      <c r="BI458" s="390"/>
      <c r="BJ458" s="390"/>
      <c r="BK458" s="390"/>
      <c r="BL458" s="390"/>
      <c r="BM458" s="390"/>
      <c r="BN458" s="390"/>
      <c r="BO458" s="390"/>
      <c r="BP458" s="390"/>
      <c r="BQ458" s="390"/>
      <c r="BR458" s="390"/>
      <c r="BS458" s="390"/>
      <c r="BT458" s="391"/>
      <c r="BU458" s="306" t="str">
        <f>IF(BV458="","",COUNTIFS($BV$197:BV458,"○"))&amp;BV458</f>
        <v/>
      </c>
      <c r="BV458" s="306" t="str">
        <f t="shared" ref="BV458" si="59">IF(BW458&lt;&gt;"","○","")</f>
        <v/>
      </c>
      <c r="BW458" s="305" t="str">
        <f>DBCS(IF(LEN(R455)&gt;48,MID(R455,49,48),""))</f>
        <v/>
      </c>
      <c r="BX458" s="305"/>
      <c r="CF458" s="2">
        <v>4</v>
      </c>
      <c r="CG458" s="2" t="str">
        <f>+ASC(R485)</f>
        <v/>
      </c>
      <c r="CH458" s="2">
        <f>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COUNTIF($CG$455:$CG$463,"*｡4｡*")</f>
        <v>0</v>
      </c>
    </row>
    <row r="459" spans="2:86" ht="5.25" customHeight="1" x14ac:dyDescent="0.15">
      <c r="B459" s="290"/>
      <c r="C459" s="291"/>
      <c r="D459" s="292"/>
      <c r="G459" s="308"/>
      <c r="H459" s="308"/>
      <c r="I459" s="308"/>
      <c r="J459" s="308"/>
      <c r="K459" s="308"/>
      <c r="L459" s="308"/>
      <c r="M459" s="308"/>
      <c r="N459" s="308"/>
      <c r="O459" s="308"/>
      <c r="P459" s="308"/>
      <c r="Q459" s="309"/>
      <c r="R459" s="389"/>
      <c r="S459" s="390"/>
      <c r="T459" s="390"/>
      <c r="U459" s="390"/>
      <c r="V459" s="390"/>
      <c r="W459" s="390"/>
      <c r="X459" s="390"/>
      <c r="Y459" s="390"/>
      <c r="Z459" s="390"/>
      <c r="AA459" s="390"/>
      <c r="AB459" s="390"/>
      <c r="AC459" s="390"/>
      <c r="AD459" s="390"/>
      <c r="AE459" s="390"/>
      <c r="AF459" s="390"/>
      <c r="AG459" s="390"/>
      <c r="AH459" s="390"/>
      <c r="AI459" s="390"/>
      <c r="AJ459" s="390"/>
      <c r="AK459" s="390"/>
      <c r="AL459" s="390"/>
      <c r="AM459" s="390"/>
      <c r="AN459" s="390"/>
      <c r="AO459" s="390"/>
      <c r="AP459" s="390"/>
      <c r="AQ459" s="390"/>
      <c r="AR459" s="390"/>
      <c r="AS459" s="390"/>
      <c r="AT459" s="390"/>
      <c r="AU459" s="390"/>
      <c r="AV459" s="390"/>
      <c r="AW459" s="390"/>
      <c r="AX459" s="390"/>
      <c r="AY459" s="390"/>
      <c r="AZ459" s="390"/>
      <c r="BA459" s="390"/>
      <c r="BB459" s="390"/>
      <c r="BC459" s="390"/>
      <c r="BD459" s="390"/>
      <c r="BE459" s="390"/>
      <c r="BF459" s="390"/>
      <c r="BG459" s="390"/>
      <c r="BH459" s="390"/>
      <c r="BI459" s="390"/>
      <c r="BJ459" s="390"/>
      <c r="BK459" s="390"/>
      <c r="BL459" s="390"/>
      <c r="BM459" s="390"/>
      <c r="BN459" s="390"/>
      <c r="BO459" s="390"/>
      <c r="BP459" s="390"/>
      <c r="BQ459" s="390"/>
      <c r="BR459" s="390"/>
      <c r="BS459" s="390"/>
      <c r="BT459" s="391"/>
      <c r="BU459" s="306"/>
      <c r="BV459" s="306"/>
      <c r="BW459" s="305"/>
      <c r="BX459" s="305"/>
      <c r="CF459" s="2">
        <v>5</v>
      </c>
      <c r="CG459" s="2" t="str">
        <f>+ASC(R495)</f>
        <v/>
      </c>
      <c r="CH459" s="2">
        <f>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COUNTIF($CG$455:$CG$463,"*｡5｡*")</f>
        <v>0</v>
      </c>
    </row>
    <row r="460" spans="2:86" ht="5.25" customHeight="1" x14ac:dyDescent="0.15">
      <c r="B460" s="290"/>
      <c r="C460" s="291"/>
      <c r="D460" s="292"/>
      <c r="G460" s="308"/>
      <c r="H460" s="308"/>
      <c r="I460" s="308"/>
      <c r="J460" s="308"/>
      <c r="K460" s="308"/>
      <c r="L460" s="308"/>
      <c r="M460" s="308"/>
      <c r="N460" s="308"/>
      <c r="O460" s="308"/>
      <c r="P460" s="308"/>
      <c r="Q460" s="309"/>
      <c r="R460" s="389"/>
      <c r="S460" s="390"/>
      <c r="T460" s="390"/>
      <c r="U460" s="390"/>
      <c r="V460" s="390"/>
      <c r="W460" s="390"/>
      <c r="X460" s="390"/>
      <c r="Y460" s="390"/>
      <c r="Z460" s="390"/>
      <c r="AA460" s="390"/>
      <c r="AB460" s="390"/>
      <c r="AC460" s="390"/>
      <c r="AD460" s="390"/>
      <c r="AE460" s="390"/>
      <c r="AF460" s="390"/>
      <c r="AG460" s="390"/>
      <c r="AH460" s="390"/>
      <c r="AI460" s="390"/>
      <c r="AJ460" s="390"/>
      <c r="AK460" s="390"/>
      <c r="AL460" s="390"/>
      <c r="AM460" s="390"/>
      <c r="AN460" s="390"/>
      <c r="AO460" s="390"/>
      <c r="AP460" s="390"/>
      <c r="AQ460" s="390"/>
      <c r="AR460" s="390"/>
      <c r="AS460" s="390"/>
      <c r="AT460" s="390"/>
      <c r="AU460" s="390"/>
      <c r="AV460" s="390"/>
      <c r="AW460" s="390"/>
      <c r="AX460" s="390"/>
      <c r="AY460" s="390"/>
      <c r="AZ460" s="390"/>
      <c r="BA460" s="390"/>
      <c r="BB460" s="390"/>
      <c r="BC460" s="390"/>
      <c r="BD460" s="390"/>
      <c r="BE460" s="390"/>
      <c r="BF460" s="390"/>
      <c r="BG460" s="390"/>
      <c r="BH460" s="390"/>
      <c r="BI460" s="390"/>
      <c r="BJ460" s="390"/>
      <c r="BK460" s="390"/>
      <c r="BL460" s="390"/>
      <c r="BM460" s="390"/>
      <c r="BN460" s="390"/>
      <c r="BO460" s="390"/>
      <c r="BP460" s="390"/>
      <c r="BQ460" s="390"/>
      <c r="BR460" s="390"/>
      <c r="BS460" s="390"/>
      <c r="BT460" s="391"/>
      <c r="BU460" s="306"/>
      <c r="BV460" s="306"/>
      <c r="BW460" s="305"/>
      <c r="BX460" s="305"/>
      <c r="CF460" s="2">
        <v>6</v>
      </c>
      <c r="CG460" s="2" t="str">
        <f>+ASC(R505)</f>
        <v/>
      </c>
      <c r="CH460" s="2">
        <f>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COUNTIF($CG$455:$CG$463,"*｡6｡*")</f>
        <v>0</v>
      </c>
    </row>
    <row r="461" spans="2:86" ht="5.25" customHeight="1" x14ac:dyDescent="0.15">
      <c r="B461" s="290"/>
      <c r="C461" s="291"/>
      <c r="D461" s="292"/>
      <c r="G461" s="308"/>
      <c r="H461" s="308"/>
      <c r="I461" s="308"/>
      <c r="J461" s="308"/>
      <c r="K461" s="308"/>
      <c r="L461" s="308"/>
      <c r="M461" s="308"/>
      <c r="N461" s="308"/>
      <c r="O461" s="308"/>
      <c r="P461" s="308"/>
      <c r="Q461" s="309"/>
      <c r="R461" s="389"/>
      <c r="S461" s="390"/>
      <c r="T461" s="390"/>
      <c r="U461" s="390"/>
      <c r="V461" s="390"/>
      <c r="W461" s="390"/>
      <c r="X461" s="390"/>
      <c r="Y461" s="390"/>
      <c r="Z461" s="390"/>
      <c r="AA461" s="390"/>
      <c r="AB461" s="390"/>
      <c r="AC461" s="390"/>
      <c r="AD461" s="390"/>
      <c r="AE461" s="390"/>
      <c r="AF461" s="390"/>
      <c r="AG461" s="390"/>
      <c r="AH461" s="390"/>
      <c r="AI461" s="390"/>
      <c r="AJ461" s="390"/>
      <c r="AK461" s="390"/>
      <c r="AL461" s="390"/>
      <c r="AM461" s="390"/>
      <c r="AN461" s="390"/>
      <c r="AO461" s="390"/>
      <c r="AP461" s="390"/>
      <c r="AQ461" s="390"/>
      <c r="AR461" s="390"/>
      <c r="AS461" s="390"/>
      <c r="AT461" s="390"/>
      <c r="AU461" s="390"/>
      <c r="AV461" s="390"/>
      <c r="AW461" s="390"/>
      <c r="AX461" s="390"/>
      <c r="AY461" s="390"/>
      <c r="AZ461" s="390"/>
      <c r="BA461" s="390"/>
      <c r="BB461" s="390"/>
      <c r="BC461" s="390"/>
      <c r="BD461" s="390"/>
      <c r="BE461" s="390"/>
      <c r="BF461" s="390"/>
      <c r="BG461" s="390"/>
      <c r="BH461" s="390"/>
      <c r="BI461" s="390"/>
      <c r="BJ461" s="390"/>
      <c r="BK461" s="390"/>
      <c r="BL461" s="390"/>
      <c r="BM461" s="390"/>
      <c r="BN461" s="390"/>
      <c r="BO461" s="390"/>
      <c r="BP461" s="390"/>
      <c r="BQ461" s="390"/>
      <c r="BR461" s="390"/>
      <c r="BS461" s="390"/>
      <c r="BT461" s="391"/>
      <c r="BU461" s="306" t="str">
        <f>IF(BV461="","",COUNTIFS($BV$197:BV461,"○"))&amp;BV461</f>
        <v/>
      </c>
      <c r="BV461" s="306" t="str">
        <f t="shared" ref="BV461" si="60">IF(BW461&lt;&gt;"","○","")</f>
        <v/>
      </c>
      <c r="BW461" s="305" t="str">
        <f>DBCS(IF(LEN(R455)&gt;98,MID(R455,97,48),""))</f>
        <v/>
      </c>
      <c r="BX461" s="305"/>
      <c r="CF461" s="2">
        <v>7</v>
      </c>
      <c r="CG461" s="2" t="str">
        <f>+ASC(R515)</f>
        <v/>
      </c>
      <c r="CH461" s="2">
        <f>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COUNTIF($CG$455:$CG$463,"*｡7｡*")</f>
        <v>0</v>
      </c>
    </row>
    <row r="462" spans="2:86" ht="5.25" customHeight="1" x14ac:dyDescent="0.15">
      <c r="B462" s="290"/>
      <c r="C462" s="291"/>
      <c r="D462" s="292"/>
      <c r="G462" s="308"/>
      <c r="H462" s="308"/>
      <c r="I462" s="308"/>
      <c r="J462" s="308"/>
      <c r="K462" s="308"/>
      <c r="L462" s="308"/>
      <c r="M462" s="308"/>
      <c r="N462" s="308"/>
      <c r="O462" s="308"/>
      <c r="P462" s="308"/>
      <c r="Q462" s="309"/>
      <c r="R462" s="389"/>
      <c r="S462" s="390"/>
      <c r="T462" s="390"/>
      <c r="U462" s="390"/>
      <c r="V462" s="390"/>
      <c r="W462" s="390"/>
      <c r="X462" s="390"/>
      <c r="Y462" s="390"/>
      <c r="Z462" s="390"/>
      <c r="AA462" s="390"/>
      <c r="AB462" s="390"/>
      <c r="AC462" s="390"/>
      <c r="AD462" s="390"/>
      <c r="AE462" s="390"/>
      <c r="AF462" s="390"/>
      <c r="AG462" s="390"/>
      <c r="AH462" s="390"/>
      <c r="AI462" s="390"/>
      <c r="AJ462" s="390"/>
      <c r="AK462" s="390"/>
      <c r="AL462" s="390"/>
      <c r="AM462" s="390"/>
      <c r="AN462" s="390"/>
      <c r="AO462" s="390"/>
      <c r="AP462" s="390"/>
      <c r="AQ462" s="390"/>
      <c r="AR462" s="390"/>
      <c r="AS462" s="390"/>
      <c r="AT462" s="390"/>
      <c r="AU462" s="390"/>
      <c r="AV462" s="390"/>
      <c r="AW462" s="390"/>
      <c r="AX462" s="390"/>
      <c r="AY462" s="390"/>
      <c r="AZ462" s="390"/>
      <c r="BA462" s="390"/>
      <c r="BB462" s="390"/>
      <c r="BC462" s="390"/>
      <c r="BD462" s="390"/>
      <c r="BE462" s="390"/>
      <c r="BF462" s="390"/>
      <c r="BG462" s="390"/>
      <c r="BH462" s="390"/>
      <c r="BI462" s="390"/>
      <c r="BJ462" s="390"/>
      <c r="BK462" s="390"/>
      <c r="BL462" s="390"/>
      <c r="BM462" s="390"/>
      <c r="BN462" s="390"/>
      <c r="BO462" s="390"/>
      <c r="BP462" s="390"/>
      <c r="BQ462" s="390"/>
      <c r="BR462" s="390"/>
      <c r="BS462" s="390"/>
      <c r="BT462" s="391"/>
      <c r="BU462" s="306"/>
      <c r="BV462" s="306"/>
      <c r="BW462" s="305"/>
      <c r="BX462" s="305"/>
      <c r="CF462" s="2">
        <v>8</v>
      </c>
      <c r="CG462" s="2" t="str">
        <f>+ASC(R525)</f>
        <v/>
      </c>
      <c r="CH462" s="2">
        <f>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COUNTIF($CG$455:$CG$463,"*｡8｡*")</f>
        <v>0</v>
      </c>
    </row>
    <row r="463" spans="2:86" ht="5.25" customHeight="1" x14ac:dyDescent="0.15">
      <c r="B463" s="290"/>
      <c r="C463" s="291"/>
      <c r="D463" s="292"/>
      <c r="G463" s="308"/>
      <c r="H463" s="308"/>
      <c r="I463" s="308"/>
      <c r="J463" s="308"/>
      <c r="K463" s="308"/>
      <c r="L463" s="308"/>
      <c r="M463" s="308"/>
      <c r="N463" s="308"/>
      <c r="O463" s="308"/>
      <c r="P463" s="308"/>
      <c r="Q463" s="309"/>
      <c r="R463" s="392"/>
      <c r="S463" s="393"/>
      <c r="T463" s="393"/>
      <c r="U463" s="393"/>
      <c r="V463" s="393"/>
      <c r="W463" s="393"/>
      <c r="X463" s="393"/>
      <c r="Y463" s="393"/>
      <c r="Z463" s="393"/>
      <c r="AA463" s="393"/>
      <c r="AB463" s="393"/>
      <c r="AC463" s="393"/>
      <c r="AD463" s="393"/>
      <c r="AE463" s="393"/>
      <c r="AF463" s="393"/>
      <c r="AG463" s="393"/>
      <c r="AH463" s="393"/>
      <c r="AI463" s="393"/>
      <c r="AJ463" s="393"/>
      <c r="AK463" s="393"/>
      <c r="AL463" s="393"/>
      <c r="AM463" s="393"/>
      <c r="AN463" s="393"/>
      <c r="AO463" s="393"/>
      <c r="AP463" s="393"/>
      <c r="AQ463" s="393"/>
      <c r="AR463" s="393"/>
      <c r="AS463" s="393"/>
      <c r="AT463" s="393"/>
      <c r="AU463" s="393"/>
      <c r="AV463" s="393"/>
      <c r="AW463" s="393"/>
      <c r="AX463" s="393"/>
      <c r="AY463" s="393"/>
      <c r="AZ463" s="393"/>
      <c r="BA463" s="393"/>
      <c r="BB463" s="393"/>
      <c r="BC463" s="393"/>
      <c r="BD463" s="393"/>
      <c r="BE463" s="393"/>
      <c r="BF463" s="393"/>
      <c r="BG463" s="393"/>
      <c r="BH463" s="393"/>
      <c r="BI463" s="393"/>
      <c r="BJ463" s="393"/>
      <c r="BK463" s="393"/>
      <c r="BL463" s="393"/>
      <c r="BM463" s="393"/>
      <c r="BN463" s="393"/>
      <c r="BO463" s="393"/>
      <c r="BP463" s="393"/>
      <c r="BQ463" s="393"/>
      <c r="BR463" s="393"/>
      <c r="BS463" s="393"/>
      <c r="BT463" s="394"/>
      <c r="BU463" s="306"/>
      <c r="BV463" s="306"/>
      <c r="BW463" s="305"/>
      <c r="BX463" s="305"/>
      <c r="CF463" s="2">
        <v>9</v>
      </c>
      <c r="CG463" s="2" t="str">
        <f>+ASC(R535)</f>
        <v/>
      </c>
      <c r="CH463" s="2">
        <f>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COUNTIF($CG$455:$CG$463,"*｡9｡*")</f>
        <v>0</v>
      </c>
    </row>
    <row r="464" spans="2:86" ht="5.25" customHeight="1" x14ac:dyDescent="0.15">
      <c r="B464" s="290"/>
      <c r="C464" s="291"/>
      <c r="D464" s="292"/>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row>
    <row r="465" spans="2:76" ht="5.25" customHeight="1" x14ac:dyDescent="0.15">
      <c r="B465" s="290"/>
      <c r="C465" s="291"/>
      <c r="D465" s="292"/>
      <c r="G465" s="320" t="s">
        <v>234</v>
      </c>
      <c r="H465" s="320"/>
      <c r="I465" s="320"/>
      <c r="J465" s="320"/>
      <c r="K465" s="320"/>
      <c r="L465" s="320"/>
      <c r="M465" s="320"/>
      <c r="N465" s="320"/>
      <c r="O465" s="320"/>
      <c r="P465" s="320"/>
      <c r="Q465" s="321"/>
      <c r="R465" s="386"/>
      <c r="S465" s="387"/>
      <c r="T465" s="387"/>
      <c r="U465" s="387"/>
      <c r="V465" s="387"/>
      <c r="W465" s="387"/>
      <c r="X465" s="387"/>
      <c r="Y465" s="387"/>
      <c r="Z465" s="387"/>
      <c r="AA465" s="387"/>
      <c r="AB465" s="387"/>
      <c r="AC465" s="387"/>
      <c r="AD465" s="387"/>
      <c r="AE465" s="387"/>
      <c r="AF465" s="387"/>
      <c r="AG465" s="387"/>
      <c r="AH465" s="387"/>
      <c r="AI465" s="387"/>
      <c r="AJ465" s="387"/>
      <c r="AK465" s="387"/>
      <c r="AL465" s="387"/>
      <c r="AM465" s="387"/>
      <c r="AN465" s="387"/>
      <c r="AO465" s="387"/>
      <c r="AP465" s="387"/>
      <c r="AQ465" s="387"/>
      <c r="AR465" s="387"/>
      <c r="AS465" s="387"/>
      <c r="AT465" s="387"/>
      <c r="AU465" s="387"/>
      <c r="AV465" s="387"/>
      <c r="AW465" s="387"/>
      <c r="AX465" s="387"/>
      <c r="AY465" s="387"/>
      <c r="AZ465" s="387"/>
      <c r="BA465" s="387"/>
      <c r="BB465" s="387"/>
      <c r="BC465" s="387"/>
      <c r="BD465" s="387"/>
      <c r="BE465" s="387"/>
      <c r="BF465" s="387"/>
      <c r="BG465" s="387"/>
      <c r="BH465" s="387"/>
      <c r="BI465" s="387"/>
      <c r="BJ465" s="387"/>
      <c r="BK465" s="387"/>
      <c r="BL465" s="387"/>
      <c r="BM465" s="387"/>
      <c r="BN465" s="387"/>
      <c r="BO465" s="387"/>
      <c r="BP465" s="387"/>
      <c r="BQ465" s="387"/>
      <c r="BR465" s="387"/>
      <c r="BS465" s="387"/>
      <c r="BT465" s="388"/>
      <c r="BU465" s="306" t="str">
        <f>IF(BV465="","",COUNTIFS($BV$197:BV465,"○"))&amp;BV465</f>
        <v/>
      </c>
      <c r="BV465" s="306" t="str">
        <f>IF(BW465&lt;&gt;"","○","")</f>
        <v/>
      </c>
      <c r="BW465" s="305" t="str">
        <f>DBCS(MID(R465,1,48))</f>
        <v/>
      </c>
      <c r="BX465" s="332" t="s">
        <v>159</v>
      </c>
    </row>
    <row r="466" spans="2:76" ht="5.25" customHeight="1" x14ac:dyDescent="0.15">
      <c r="B466" s="290"/>
      <c r="C466" s="291"/>
      <c r="D466" s="292"/>
      <c r="G466" s="320"/>
      <c r="H466" s="320"/>
      <c r="I466" s="320"/>
      <c r="J466" s="320"/>
      <c r="K466" s="320"/>
      <c r="L466" s="320"/>
      <c r="M466" s="320"/>
      <c r="N466" s="320"/>
      <c r="O466" s="320"/>
      <c r="P466" s="320"/>
      <c r="Q466" s="321"/>
      <c r="R466" s="389"/>
      <c r="S466" s="390"/>
      <c r="T466" s="390"/>
      <c r="U466" s="390"/>
      <c r="V466" s="390"/>
      <c r="W466" s="390"/>
      <c r="X466" s="390"/>
      <c r="Y466" s="390"/>
      <c r="Z466" s="390"/>
      <c r="AA466" s="390"/>
      <c r="AB466" s="390"/>
      <c r="AC466" s="390"/>
      <c r="AD466" s="390"/>
      <c r="AE466" s="390"/>
      <c r="AF466" s="390"/>
      <c r="AG466" s="390"/>
      <c r="AH466" s="390"/>
      <c r="AI466" s="390"/>
      <c r="AJ466" s="390"/>
      <c r="AK466" s="390"/>
      <c r="AL466" s="390"/>
      <c r="AM466" s="390"/>
      <c r="AN466" s="390"/>
      <c r="AO466" s="390"/>
      <c r="AP466" s="390"/>
      <c r="AQ466" s="390"/>
      <c r="AR466" s="390"/>
      <c r="AS466" s="390"/>
      <c r="AT466" s="390"/>
      <c r="AU466" s="390"/>
      <c r="AV466" s="390"/>
      <c r="AW466" s="390"/>
      <c r="AX466" s="390"/>
      <c r="AY466" s="390"/>
      <c r="AZ466" s="390"/>
      <c r="BA466" s="390"/>
      <c r="BB466" s="390"/>
      <c r="BC466" s="390"/>
      <c r="BD466" s="390"/>
      <c r="BE466" s="390"/>
      <c r="BF466" s="390"/>
      <c r="BG466" s="390"/>
      <c r="BH466" s="390"/>
      <c r="BI466" s="390"/>
      <c r="BJ466" s="390"/>
      <c r="BK466" s="390"/>
      <c r="BL466" s="390"/>
      <c r="BM466" s="390"/>
      <c r="BN466" s="390"/>
      <c r="BO466" s="390"/>
      <c r="BP466" s="390"/>
      <c r="BQ466" s="390"/>
      <c r="BR466" s="390"/>
      <c r="BS466" s="390"/>
      <c r="BT466" s="391"/>
      <c r="BU466" s="306"/>
      <c r="BV466" s="306"/>
      <c r="BW466" s="305"/>
      <c r="BX466" s="332"/>
    </row>
    <row r="467" spans="2:76" ht="5.25" customHeight="1" x14ac:dyDescent="0.15">
      <c r="B467" s="290"/>
      <c r="C467" s="291"/>
      <c r="D467" s="292"/>
      <c r="G467" s="320"/>
      <c r="H467" s="320"/>
      <c r="I467" s="320"/>
      <c r="J467" s="320"/>
      <c r="K467" s="320"/>
      <c r="L467" s="320"/>
      <c r="M467" s="320"/>
      <c r="N467" s="320"/>
      <c r="O467" s="320"/>
      <c r="P467" s="320"/>
      <c r="Q467" s="321"/>
      <c r="R467" s="389"/>
      <c r="S467" s="390"/>
      <c r="T467" s="390"/>
      <c r="U467" s="390"/>
      <c r="V467" s="390"/>
      <c r="W467" s="390"/>
      <c r="X467" s="390"/>
      <c r="Y467" s="390"/>
      <c r="Z467" s="390"/>
      <c r="AA467" s="390"/>
      <c r="AB467" s="390"/>
      <c r="AC467" s="390"/>
      <c r="AD467" s="390"/>
      <c r="AE467" s="390"/>
      <c r="AF467" s="390"/>
      <c r="AG467" s="390"/>
      <c r="AH467" s="390"/>
      <c r="AI467" s="390"/>
      <c r="AJ467" s="390"/>
      <c r="AK467" s="390"/>
      <c r="AL467" s="390"/>
      <c r="AM467" s="390"/>
      <c r="AN467" s="390"/>
      <c r="AO467" s="390"/>
      <c r="AP467" s="390"/>
      <c r="AQ467" s="390"/>
      <c r="AR467" s="390"/>
      <c r="AS467" s="390"/>
      <c r="AT467" s="390"/>
      <c r="AU467" s="390"/>
      <c r="AV467" s="390"/>
      <c r="AW467" s="390"/>
      <c r="AX467" s="390"/>
      <c r="AY467" s="390"/>
      <c r="AZ467" s="390"/>
      <c r="BA467" s="390"/>
      <c r="BB467" s="390"/>
      <c r="BC467" s="390"/>
      <c r="BD467" s="390"/>
      <c r="BE467" s="390"/>
      <c r="BF467" s="390"/>
      <c r="BG467" s="390"/>
      <c r="BH467" s="390"/>
      <c r="BI467" s="390"/>
      <c r="BJ467" s="390"/>
      <c r="BK467" s="390"/>
      <c r="BL467" s="390"/>
      <c r="BM467" s="390"/>
      <c r="BN467" s="390"/>
      <c r="BO467" s="390"/>
      <c r="BP467" s="390"/>
      <c r="BQ467" s="390"/>
      <c r="BR467" s="390"/>
      <c r="BS467" s="390"/>
      <c r="BT467" s="391"/>
      <c r="BU467" s="306"/>
      <c r="BV467" s="306"/>
      <c r="BW467" s="305"/>
      <c r="BX467" s="332"/>
    </row>
    <row r="468" spans="2:76" ht="5.25" customHeight="1" x14ac:dyDescent="0.15">
      <c r="B468" s="290"/>
      <c r="C468" s="291"/>
      <c r="D468" s="292"/>
      <c r="G468" s="308" t="str">
        <f>"現在"&amp;LEN(R465)&amp;"字"</f>
        <v>現在0字</v>
      </c>
      <c r="H468" s="308"/>
      <c r="I468" s="308"/>
      <c r="J468" s="308"/>
      <c r="K468" s="308"/>
      <c r="L468" s="308"/>
      <c r="M468" s="308"/>
      <c r="N468" s="308"/>
      <c r="O468" s="308"/>
      <c r="P468" s="308"/>
      <c r="Q468" s="309"/>
      <c r="R468" s="389"/>
      <c r="S468" s="390"/>
      <c r="T468" s="390"/>
      <c r="U468" s="390"/>
      <c r="V468" s="390"/>
      <c r="W468" s="390"/>
      <c r="X468" s="390"/>
      <c r="Y468" s="390"/>
      <c r="Z468" s="390"/>
      <c r="AA468" s="390"/>
      <c r="AB468" s="390"/>
      <c r="AC468" s="390"/>
      <c r="AD468" s="390"/>
      <c r="AE468" s="390"/>
      <c r="AF468" s="390"/>
      <c r="AG468" s="390"/>
      <c r="AH468" s="390"/>
      <c r="AI468" s="390"/>
      <c r="AJ468" s="390"/>
      <c r="AK468" s="390"/>
      <c r="AL468" s="390"/>
      <c r="AM468" s="390"/>
      <c r="AN468" s="390"/>
      <c r="AO468" s="390"/>
      <c r="AP468" s="390"/>
      <c r="AQ468" s="390"/>
      <c r="AR468" s="390"/>
      <c r="AS468" s="390"/>
      <c r="AT468" s="390"/>
      <c r="AU468" s="390"/>
      <c r="AV468" s="390"/>
      <c r="AW468" s="390"/>
      <c r="AX468" s="390"/>
      <c r="AY468" s="390"/>
      <c r="AZ468" s="390"/>
      <c r="BA468" s="390"/>
      <c r="BB468" s="390"/>
      <c r="BC468" s="390"/>
      <c r="BD468" s="390"/>
      <c r="BE468" s="390"/>
      <c r="BF468" s="390"/>
      <c r="BG468" s="390"/>
      <c r="BH468" s="390"/>
      <c r="BI468" s="390"/>
      <c r="BJ468" s="390"/>
      <c r="BK468" s="390"/>
      <c r="BL468" s="390"/>
      <c r="BM468" s="390"/>
      <c r="BN468" s="390"/>
      <c r="BO468" s="390"/>
      <c r="BP468" s="390"/>
      <c r="BQ468" s="390"/>
      <c r="BR468" s="390"/>
      <c r="BS468" s="390"/>
      <c r="BT468" s="391"/>
      <c r="BU468" s="306" t="str">
        <f>IF(BV468="","",COUNTIFS($BV$197:BV468,"○"))&amp;BV468</f>
        <v/>
      </c>
      <c r="BV468" s="306" t="str">
        <f t="shared" ref="BV468" si="61">IF(BW468&lt;&gt;"","○","")</f>
        <v/>
      </c>
      <c r="BW468" s="305" t="str">
        <f>DBCS(IF(LEN(R465)&gt;48,MID(R465,49,48),""))</f>
        <v/>
      </c>
      <c r="BX468" s="305"/>
    </row>
    <row r="469" spans="2:76" ht="5.25" customHeight="1" x14ac:dyDescent="0.15">
      <c r="B469" s="290"/>
      <c r="C469" s="291"/>
      <c r="D469" s="292"/>
      <c r="G469" s="308"/>
      <c r="H469" s="308"/>
      <c r="I469" s="308"/>
      <c r="J469" s="308"/>
      <c r="K469" s="308"/>
      <c r="L469" s="308"/>
      <c r="M469" s="308"/>
      <c r="N469" s="308"/>
      <c r="O469" s="308"/>
      <c r="P469" s="308"/>
      <c r="Q469" s="309"/>
      <c r="R469" s="389"/>
      <c r="S469" s="390"/>
      <c r="T469" s="390"/>
      <c r="U469" s="390"/>
      <c r="V469" s="390"/>
      <c r="W469" s="390"/>
      <c r="X469" s="390"/>
      <c r="Y469" s="390"/>
      <c r="Z469" s="390"/>
      <c r="AA469" s="390"/>
      <c r="AB469" s="390"/>
      <c r="AC469" s="390"/>
      <c r="AD469" s="390"/>
      <c r="AE469" s="390"/>
      <c r="AF469" s="390"/>
      <c r="AG469" s="390"/>
      <c r="AH469" s="390"/>
      <c r="AI469" s="390"/>
      <c r="AJ469" s="390"/>
      <c r="AK469" s="390"/>
      <c r="AL469" s="390"/>
      <c r="AM469" s="390"/>
      <c r="AN469" s="390"/>
      <c r="AO469" s="390"/>
      <c r="AP469" s="390"/>
      <c r="AQ469" s="390"/>
      <c r="AR469" s="390"/>
      <c r="AS469" s="390"/>
      <c r="AT469" s="390"/>
      <c r="AU469" s="390"/>
      <c r="AV469" s="390"/>
      <c r="AW469" s="390"/>
      <c r="AX469" s="390"/>
      <c r="AY469" s="390"/>
      <c r="AZ469" s="390"/>
      <c r="BA469" s="390"/>
      <c r="BB469" s="390"/>
      <c r="BC469" s="390"/>
      <c r="BD469" s="390"/>
      <c r="BE469" s="390"/>
      <c r="BF469" s="390"/>
      <c r="BG469" s="390"/>
      <c r="BH469" s="390"/>
      <c r="BI469" s="390"/>
      <c r="BJ469" s="390"/>
      <c r="BK469" s="390"/>
      <c r="BL469" s="390"/>
      <c r="BM469" s="390"/>
      <c r="BN469" s="390"/>
      <c r="BO469" s="390"/>
      <c r="BP469" s="390"/>
      <c r="BQ469" s="390"/>
      <c r="BR469" s="390"/>
      <c r="BS469" s="390"/>
      <c r="BT469" s="391"/>
      <c r="BU469" s="306"/>
      <c r="BV469" s="306"/>
      <c r="BW469" s="305"/>
      <c r="BX469" s="305"/>
    </row>
    <row r="470" spans="2:76" ht="5.25" customHeight="1" x14ac:dyDescent="0.15">
      <c r="B470" s="290"/>
      <c r="C470" s="291"/>
      <c r="D470" s="292"/>
      <c r="G470" s="308"/>
      <c r="H470" s="308"/>
      <c r="I470" s="308"/>
      <c r="J470" s="308"/>
      <c r="K470" s="308"/>
      <c r="L470" s="308"/>
      <c r="M470" s="308"/>
      <c r="N470" s="308"/>
      <c r="O470" s="308"/>
      <c r="P470" s="308"/>
      <c r="Q470" s="309"/>
      <c r="R470" s="389"/>
      <c r="S470" s="390"/>
      <c r="T470" s="390"/>
      <c r="U470" s="390"/>
      <c r="V470" s="390"/>
      <c r="W470" s="390"/>
      <c r="X470" s="390"/>
      <c r="Y470" s="390"/>
      <c r="Z470" s="390"/>
      <c r="AA470" s="390"/>
      <c r="AB470" s="390"/>
      <c r="AC470" s="390"/>
      <c r="AD470" s="390"/>
      <c r="AE470" s="390"/>
      <c r="AF470" s="390"/>
      <c r="AG470" s="390"/>
      <c r="AH470" s="390"/>
      <c r="AI470" s="390"/>
      <c r="AJ470" s="390"/>
      <c r="AK470" s="390"/>
      <c r="AL470" s="390"/>
      <c r="AM470" s="390"/>
      <c r="AN470" s="390"/>
      <c r="AO470" s="390"/>
      <c r="AP470" s="390"/>
      <c r="AQ470" s="390"/>
      <c r="AR470" s="390"/>
      <c r="AS470" s="390"/>
      <c r="AT470" s="390"/>
      <c r="AU470" s="390"/>
      <c r="AV470" s="390"/>
      <c r="AW470" s="390"/>
      <c r="AX470" s="390"/>
      <c r="AY470" s="390"/>
      <c r="AZ470" s="390"/>
      <c r="BA470" s="390"/>
      <c r="BB470" s="390"/>
      <c r="BC470" s="390"/>
      <c r="BD470" s="390"/>
      <c r="BE470" s="390"/>
      <c r="BF470" s="390"/>
      <c r="BG470" s="390"/>
      <c r="BH470" s="390"/>
      <c r="BI470" s="390"/>
      <c r="BJ470" s="390"/>
      <c r="BK470" s="390"/>
      <c r="BL470" s="390"/>
      <c r="BM470" s="390"/>
      <c r="BN470" s="390"/>
      <c r="BO470" s="390"/>
      <c r="BP470" s="390"/>
      <c r="BQ470" s="390"/>
      <c r="BR470" s="390"/>
      <c r="BS470" s="390"/>
      <c r="BT470" s="391"/>
      <c r="BU470" s="306"/>
      <c r="BV470" s="306"/>
      <c r="BW470" s="305"/>
      <c r="BX470" s="305"/>
    </row>
    <row r="471" spans="2:76" ht="5.25" customHeight="1" x14ac:dyDescent="0.15">
      <c r="B471" s="290"/>
      <c r="C471" s="291"/>
      <c r="D471" s="292"/>
      <c r="G471" s="308"/>
      <c r="H471" s="308"/>
      <c r="I471" s="308"/>
      <c r="J471" s="308"/>
      <c r="K471" s="308"/>
      <c r="L471" s="308"/>
      <c r="M471" s="308"/>
      <c r="N471" s="308"/>
      <c r="O471" s="308"/>
      <c r="P471" s="308"/>
      <c r="Q471" s="309"/>
      <c r="R471" s="389"/>
      <c r="S471" s="390"/>
      <c r="T471" s="390"/>
      <c r="U471" s="390"/>
      <c r="V471" s="390"/>
      <c r="W471" s="390"/>
      <c r="X471" s="390"/>
      <c r="Y471" s="390"/>
      <c r="Z471" s="390"/>
      <c r="AA471" s="390"/>
      <c r="AB471" s="390"/>
      <c r="AC471" s="390"/>
      <c r="AD471" s="390"/>
      <c r="AE471" s="390"/>
      <c r="AF471" s="390"/>
      <c r="AG471" s="390"/>
      <c r="AH471" s="390"/>
      <c r="AI471" s="390"/>
      <c r="AJ471" s="390"/>
      <c r="AK471" s="390"/>
      <c r="AL471" s="390"/>
      <c r="AM471" s="390"/>
      <c r="AN471" s="390"/>
      <c r="AO471" s="390"/>
      <c r="AP471" s="390"/>
      <c r="AQ471" s="390"/>
      <c r="AR471" s="390"/>
      <c r="AS471" s="390"/>
      <c r="AT471" s="390"/>
      <c r="AU471" s="390"/>
      <c r="AV471" s="390"/>
      <c r="AW471" s="390"/>
      <c r="AX471" s="390"/>
      <c r="AY471" s="390"/>
      <c r="AZ471" s="390"/>
      <c r="BA471" s="390"/>
      <c r="BB471" s="390"/>
      <c r="BC471" s="390"/>
      <c r="BD471" s="390"/>
      <c r="BE471" s="390"/>
      <c r="BF471" s="390"/>
      <c r="BG471" s="390"/>
      <c r="BH471" s="390"/>
      <c r="BI471" s="390"/>
      <c r="BJ471" s="390"/>
      <c r="BK471" s="390"/>
      <c r="BL471" s="390"/>
      <c r="BM471" s="390"/>
      <c r="BN471" s="390"/>
      <c r="BO471" s="390"/>
      <c r="BP471" s="390"/>
      <c r="BQ471" s="390"/>
      <c r="BR471" s="390"/>
      <c r="BS471" s="390"/>
      <c r="BT471" s="391"/>
      <c r="BU471" s="306" t="str">
        <f>IF(BV471="","",COUNTIFS($BV$197:BV471,"○"))&amp;BV471</f>
        <v/>
      </c>
      <c r="BV471" s="306" t="str">
        <f t="shared" ref="BV471" si="62">IF(BW471&lt;&gt;"","○","")</f>
        <v/>
      </c>
      <c r="BW471" s="305" t="str">
        <f>DBCS(IF(LEN(R465)&gt;98,MID(R465,97,48),""))</f>
        <v/>
      </c>
      <c r="BX471" s="305"/>
    </row>
    <row r="472" spans="2:76" ht="5.25" customHeight="1" x14ac:dyDescent="0.15">
      <c r="B472" s="290"/>
      <c r="C472" s="291"/>
      <c r="D472" s="292"/>
      <c r="G472" s="308"/>
      <c r="H472" s="308"/>
      <c r="I472" s="308"/>
      <c r="J472" s="308"/>
      <c r="K472" s="308"/>
      <c r="L472" s="308"/>
      <c r="M472" s="308"/>
      <c r="N472" s="308"/>
      <c r="O472" s="308"/>
      <c r="P472" s="308"/>
      <c r="Q472" s="309"/>
      <c r="R472" s="389"/>
      <c r="S472" s="390"/>
      <c r="T472" s="390"/>
      <c r="U472" s="390"/>
      <c r="V472" s="390"/>
      <c r="W472" s="390"/>
      <c r="X472" s="390"/>
      <c r="Y472" s="390"/>
      <c r="Z472" s="390"/>
      <c r="AA472" s="390"/>
      <c r="AB472" s="390"/>
      <c r="AC472" s="390"/>
      <c r="AD472" s="390"/>
      <c r="AE472" s="390"/>
      <c r="AF472" s="390"/>
      <c r="AG472" s="390"/>
      <c r="AH472" s="390"/>
      <c r="AI472" s="390"/>
      <c r="AJ472" s="390"/>
      <c r="AK472" s="390"/>
      <c r="AL472" s="390"/>
      <c r="AM472" s="390"/>
      <c r="AN472" s="390"/>
      <c r="AO472" s="390"/>
      <c r="AP472" s="390"/>
      <c r="AQ472" s="390"/>
      <c r="AR472" s="390"/>
      <c r="AS472" s="390"/>
      <c r="AT472" s="390"/>
      <c r="AU472" s="390"/>
      <c r="AV472" s="390"/>
      <c r="AW472" s="390"/>
      <c r="AX472" s="390"/>
      <c r="AY472" s="390"/>
      <c r="AZ472" s="390"/>
      <c r="BA472" s="390"/>
      <c r="BB472" s="390"/>
      <c r="BC472" s="390"/>
      <c r="BD472" s="390"/>
      <c r="BE472" s="390"/>
      <c r="BF472" s="390"/>
      <c r="BG472" s="390"/>
      <c r="BH472" s="390"/>
      <c r="BI472" s="390"/>
      <c r="BJ472" s="390"/>
      <c r="BK472" s="390"/>
      <c r="BL472" s="390"/>
      <c r="BM472" s="390"/>
      <c r="BN472" s="390"/>
      <c r="BO472" s="390"/>
      <c r="BP472" s="390"/>
      <c r="BQ472" s="390"/>
      <c r="BR472" s="390"/>
      <c r="BS472" s="390"/>
      <c r="BT472" s="391"/>
      <c r="BU472" s="306"/>
      <c r="BV472" s="306"/>
      <c r="BW472" s="305"/>
      <c r="BX472" s="305"/>
    </row>
    <row r="473" spans="2:76" ht="5.25" customHeight="1" x14ac:dyDescent="0.15">
      <c r="B473" s="290"/>
      <c r="C473" s="291"/>
      <c r="D473" s="292"/>
      <c r="G473" s="308"/>
      <c r="H473" s="308"/>
      <c r="I473" s="308"/>
      <c r="J473" s="308"/>
      <c r="K473" s="308"/>
      <c r="L473" s="308"/>
      <c r="M473" s="308"/>
      <c r="N473" s="308"/>
      <c r="O473" s="308"/>
      <c r="P473" s="308"/>
      <c r="Q473" s="309"/>
      <c r="R473" s="392"/>
      <c r="S473" s="393"/>
      <c r="T473" s="393"/>
      <c r="U473" s="393"/>
      <c r="V473" s="393"/>
      <c r="W473" s="393"/>
      <c r="X473" s="393"/>
      <c r="Y473" s="393"/>
      <c r="Z473" s="393"/>
      <c r="AA473" s="393"/>
      <c r="AB473" s="393"/>
      <c r="AC473" s="393"/>
      <c r="AD473" s="393"/>
      <c r="AE473" s="393"/>
      <c r="AF473" s="393"/>
      <c r="AG473" s="393"/>
      <c r="AH473" s="393"/>
      <c r="AI473" s="393"/>
      <c r="AJ473" s="393"/>
      <c r="AK473" s="393"/>
      <c r="AL473" s="393"/>
      <c r="AM473" s="393"/>
      <c r="AN473" s="393"/>
      <c r="AO473" s="393"/>
      <c r="AP473" s="393"/>
      <c r="AQ473" s="393"/>
      <c r="AR473" s="393"/>
      <c r="AS473" s="393"/>
      <c r="AT473" s="393"/>
      <c r="AU473" s="393"/>
      <c r="AV473" s="393"/>
      <c r="AW473" s="393"/>
      <c r="AX473" s="393"/>
      <c r="AY473" s="393"/>
      <c r="AZ473" s="393"/>
      <c r="BA473" s="393"/>
      <c r="BB473" s="393"/>
      <c r="BC473" s="393"/>
      <c r="BD473" s="393"/>
      <c r="BE473" s="393"/>
      <c r="BF473" s="393"/>
      <c r="BG473" s="393"/>
      <c r="BH473" s="393"/>
      <c r="BI473" s="393"/>
      <c r="BJ473" s="393"/>
      <c r="BK473" s="393"/>
      <c r="BL473" s="393"/>
      <c r="BM473" s="393"/>
      <c r="BN473" s="393"/>
      <c r="BO473" s="393"/>
      <c r="BP473" s="393"/>
      <c r="BQ473" s="393"/>
      <c r="BR473" s="393"/>
      <c r="BS473" s="393"/>
      <c r="BT473" s="394"/>
      <c r="BU473" s="306"/>
      <c r="BV473" s="306"/>
      <c r="BW473" s="305"/>
      <c r="BX473" s="305"/>
    </row>
    <row r="474" spans="2:76" ht="5.25" customHeight="1" x14ac:dyDescent="0.15">
      <c r="B474" s="290"/>
      <c r="C474" s="291"/>
      <c r="D474" s="292"/>
    </row>
    <row r="475" spans="2:76" ht="5.25" customHeight="1" x14ac:dyDescent="0.15">
      <c r="B475" s="290"/>
      <c r="C475" s="291"/>
      <c r="D475" s="292"/>
      <c r="G475" s="320" t="s">
        <v>235</v>
      </c>
      <c r="H475" s="320"/>
      <c r="I475" s="320"/>
      <c r="J475" s="320"/>
      <c r="K475" s="320"/>
      <c r="L475" s="320"/>
      <c r="M475" s="320"/>
      <c r="N475" s="320"/>
      <c r="O475" s="320"/>
      <c r="P475" s="320"/>
      <c r="Q475" s="321"/>
      <c r="R475" s="386"/>
      <c r="S475" s="387"/>
      <c r="T475" s="387"/>
      <c r="U475" s="387"/>
      <c r="V475" s="387"/>
      <c r="W475" s="387"/>
      <c r="X475" s="387"/>
      <c r="Y475" s="387"/>
      <c r="Z475" s="387"/>
      <c r="AA475" s="387"/>
      <c r="AB475" s="387"/>
      <c r="AC475" s="387"/>
      <c r="AD475" s="387"/>
      <c r="AE475" s="387"/>
      <c r="AF475" s="387"/>
      <c r="AG475" s="387"/>
      <c r="AH475" s="387"/>
      <c r="AI475" s="387"/>
      <c r="AJ475" s="387"/>
      <c r="AK475" s="387"/>
      <c r="AL475" s="387"/>
      <c r="AM475" s="387"/>
      <c r="AN475" s="387"/>
      <c r="AO475" s="387"/>
      <c r="AP475" s="387"/>
      <c r="AQ475" s="387"/>
      <c r="AR475" s="387"/>
      <c r="AS475" s="387"/>
      <c r="AT475" s="387"/>
      <c r="AU475" s="387"/>
      <c r="AV475" s="387"/>
      <c r="AW475" s="387"/>
      <c r="AX475" s="387"/>
      <c r="AY475" s="387"/>
      <c r="AZ475" s="387"/>
      <c r="BA475" s="387"/>
      <c r="BB475" s="387"/>
      <c r="BC475" s="387"/>
      <c r="BD475" s="387"/>
      <c r="BE475" s="387"/>
      <c r="BF475" s="387"/>
      <c r="BG475" s="387"/>
      <c r="BH475" s="387"/>
      <c r="BI475" s="387"/>
      <c r="BJ475" s="387"/>
      <c r="BK475" s="387"/>
      <c r="BL475" s="387"/>
      <c r="BM475" s="387"/>
      <c r="BN475" s="387"/>
      <c r="BO475" s="387"/>
      <c r="BP475" s="387"/>
      <c r="BQ475" s="387"/>
      <c r="BR475" s="387"/>
      <c r="BS475" s="387"/>
      <c r="BT475" s="388"/>
      <c r="BU475" s="306" t="str">
        <f>IF(BV475="","",COUNTIFS($BV$197:BV475,"○"))&amp;BV475</f>
        <v/>
      </c>
      <c r="BV475" s="306" t="str">
        <f>IF(BW475&lt;&gt;"","○","")</f>
        <v/>
      </c>
      <c r="BW475" s="305" t="str">
        <f>DBCS(MID(R475,1,48))</f>
        <v/>
      </c>
      <c r="BX475" s="332" t="s">
        <v>160</v>
      </c>
    </row>
    <row r="476" spans="2:76" ht="5.25" customHeight="1" x14ac:dyDescent="0.15">
      <c r="B476" s="290"/>
      <c r="C476" s="291"/>
      <c r="D476" s="292"/>
      <c r="G476" s="320"/>
      <c r="H476" s="320"/>
      <c r="I476" s="320"/>
      <c r="J476" s="320"/>
      <c r="K476" s="320"/>
      <c r="L476" s="320"/>
      <c r="M476" s="320"/>
      <c r="N476" s="320"/>
      <c r="O476" s="320"/>
      <c r="P476" s="320"/>
      <c r="Q476" s="321"/>
      <c r="R476" s="389"/>
      <c r="S476" s="390"/>
      <c r="T476" s="390"/>
      <c r="U476" s="390"/>
      <c r="V476" s="390"/>
      <c r="W476" s="390"/>
      <c r="X476" s="390"/>
      <c r="Y476" s="390"/>
      <c r="Z476" s="390"/>
      <c r="AA476" s="390"/>
      <c r="AB476" s="390"/>
      <c r="AC476" s="390"/>
      <c r="AD476" s="390"/>
      <c r="AE476" s="390"/>
      <c r="AF476" s="390"/>
      <c r="AG476" s="390"/>
      <c r="AH476" s="390"/>
      <c r="AI476" s="390"/>
      <c r="AJ476" s="390"/>
      <c r="AK476" s="390"/>
      <c r="AL476" s="390"/>
      <c r="AM476" s="390"/>
      <c r="AN476" s="390"/>
      <c r="AO476" s="390"/>
      <c r="AP476" s="390"/>
      <c r="AQ476" s="390"/>
      <c r="AR476" s="390"/>
      <c r="AS476" s="390"/>
      <c r="AT476" s="390"/>
      <c r="AU476" s="390"/>
      <c r="AV476" s="390"/>
      <c r="AW476" s="390"/>
      <c r="AX476" s="390"/>
      <c r="AY476" s="390"/>
      <c r="AZ476" s="390"/>
      <c r="BA476" s="390"/>
      <c r="BB476" s="390"/>
      <c r="BC476" s="390"/>
      <c r="BD476" s="390"/>
      <c r="BE476" s="390"/>
      <c r="BF476" s="390"/>
      <c r="BG476" s="390"/>
      <c r="BH476" s="390"/>
      <c r="BI476" s="390"/>
      <c r="BJ476" s="390"/>
      <c r="BK476" s="390"/>
      <c r="BL476" s="390"/>
      <c r="BM476" s="390"/>
      <c r="BN476" s="390"/>
      <c r="BO476" s="390"/>
      <c r="BP476" s="390"/>
      <c r="BQ476" s="390"/>
      <c r="BR476" s="390"/>
      <c r="BS476" s="390"/>
      <c r="BT476" s="391"/>
      <c r="BU476" s="306"/>
      <c r="BV476" s="306"/>
      <c r="BW476" s="305"/>
      <c r="BX476" s="332"/>
    </row>
    <row r="477" spans="2:76" ht="5.25" customHeight="1" x14ac:dyDescent="0.15">
      <c r="B477" s="290"/>
      <c r="C477" s="291"/>
      <c r="D477" s="292"/>
      <c r="G477" s="320"/>
      <c r="H477" s="320"/>
      <c r="I477" s="320"/>
      <c r="J477" s="320"/>
      <c r="K477" s="320"/>
      <c r="L477" s="320"/>
      <c r="M477" s="320"/>
      <c r="N477" s="320"/>
      <c r="O477" s="320"/>
      <c r="P477" s="320"/>
      <c r="Q477" s="321"/>
      <c r="R477" s="389"/>
      <c r="S477" s="390"/>
      <c r="T477" s="390"/>
      <c r="U477" s="390"/>
      <c r="V477" s="390"/>
      <c r="W477" s="390"/>
      <c r="X477" s="390"/>
      <c r="Y477" s="390"/>
      <c r="Z477" s="390"/>
      <c r="AA477" s="390"/>
      <c r="AB477" s="390"/>
      <c r="AC477" s="390"/>
      <c r="AD477" s="390"/>
      <c r="AE477" s="390"/>
      <c r="AF477" s="390"/>
      <c r="AG477" s="390"/>
      <c r="AH477" s="390"/>
      <c r="AI477" s="390"/>
      <c r="AJ477" s="390"/>
      <c r="AK477" s="390"/>
      <c r="AL477" s="390"/>
      <c r="AM477" s="390"/>
      <c r="AN477" s="390"/>
      <c r="AO477" s="390"/>
      <c r="AP477" s="390"/>
      <c r="AQ477" s="390"/>
      <c r="AR477" s="390"/>
      <c r="AS477" s="390"/>
      <c r="AT477" s="390"/>
      <c r="AU477" s="390"/>
      <c r="AV477" s="390"/>
      <c r="AW477" s="390"/>
      <c r="AX477" s="390"/>
      <c r="AY477" s="390"/>
      <c r="AZ477" s="390"/>
      <c r="BA477" s="390"/>
      <c r="BB477" s="390"/>
      <c r="BC477" s="390"/>
      <c r="BD477" s="390"/>
      <c r="BE477" s="390"/>
      <c r="BF477" s="390"/>
      <c r="BG477" s="390"/>
      <c r="BH477" s="390"/>
      <c r="BI477" s="390"/>
      <c r="BJ477" s="390"/>
      <c r="BK477" s="390"/>
      <c r="BL477" s="390"/>
      <c r="BM477" s="390"/>
      <c r="BN477" s="390"/>
      <c r="BO477" s="390"/>
      <c r="BP477" s="390"/>
      <c r="BQ477" s="390"/>
      <c r="BR477" s="390"/>
      <c r="BS477" s="390"/>
      <c r="BT477" s="391"/>
      <c r="BU477" s="306"/>
      <c r="BV477" s="306"/>
      <c r="BW477" s="305"/>
      <c r="BX477" s="332"/>
    </row>
    <row r="478" spans="2:76" ht="5.25" customHeight="1" x14ac:dyDescent="0.15">
      <c r="B478" s="290"/>
      <c r="C478" s="291"/>
      <c r="D478" s="292"/>
      <c r="G478" s="308" t="str">
        <f>"現在"&amp;LEN(R475)&amp;"字"</f>
        <v>現在0字</v>
      </c>
      <c r="H478" s="308"/>
      <c r="I478" s="308"/>
      <c r="J478" s="308"/>
      <c r="K478" s="308"/>
      <c r="L478" s="308"/>
      <c r="M478" s="308"/>
      <c r="N478" s="308"/>
      <c r="O478" s="308"/>
      <c r="P478" s="308"/>
      <c r="Q478" s="309"/>
      <c r="R478" s="389"/>
      <c r="S478" s="390"/>
      <c r="T478" s="390"/>
      <c r="U478" s="390"/>
      <c r="V478" s="390"/>
      <c r="W478" s="390"/>
      <c r="X478" s="390"/>
      <c r="Y478" s="390"/>
      <c r="Z478" s="390"/>
      <c r="AA478" s="390"/>
      <c r="AB478" s="390"/>
      <c r="AC478" s="390"/>
      <c r="AD478" s="390"/>
      <c r="AE478" s="390"/>
      <c r="AF478" s="390"/>
      <c r="AG478" s="390"/>
      <c r="AH478" s="390"/>
      <c r="AI478" s="390"/>
      <c r="AJ478" s="390"/>
      <c r="AK478" s="390"/>
      <c r="AL478" s="390"/>
      <c r="AM478" s="390"/>
      <c r="AN478" s="390"/>
      <c r="AO478" s="390"/>
      <c r="AP478" s="390"/>
      <c r="AQ478" s="390"/>
      <c r="AR478" s="390"/>
      <c r="AS478" s="390"/>
      <c r="AT478" s="390"/>
      <c r="AU478" s="390"/>
      <c r="AV478" s="390"/>
      <c r="AW478" s="390"/>
      <c r="AX478" s="390"/>
      <c r="AY478" s="390"/>
      <c r="AZ478" s="390"/>
      <c r="BA478" s="390"/>
      <c r="BB478" s="390"/>
      <c r="BC478" s="390"/>
      <c r="BD478" s="390"/>
      <c r="BE478" s="390"/>
      <c r="BF478" s="390"/>
      <c r="BG478" s="390"/>
      <c r="BH478" s="390"/>
      <c r="BI478" s="390"/>
      <c r="BJ478" s="390"/>
      <c r="BK478" s="390"/>
      <c r="BL478" s="390"/>
      <c r="BM478" s="390"/>
      <c r="BN478" s="390"/>
      <c r="BO478" s="390"/>
      <c r="BP478" s="390"/>
      <c r="BQ478" s="390"/>
      <c r="BR478" s="390"/>
      <c r="BS478" s="390"/>
      <c r="BT478" s="391"/>
      <c r="BU478" s="306" t="str">
        <f>IF(BV478="","",COUNTIFS($BV$197:BV478,"○"))&amp;BV478</f>
        <v/>
      </c>
      <c r="BV478" s="306" t="str">
        <f t="shared" ref="BV478" si="63">IF(BW478&lt;&gt;"","○","")</f>
        <v/>
      </c>
      <c r="BW478" s="305" t="str">
        <f>DBCS(IF(LEN(R475)&gt;48,MID(R475,49,48),""))</f>
        <v/>
      </c>
      <c r="BX478" s="305"/>
    </row>
    <row r="479" spans="2:76" ht="5.25" customHeight="1" x14ac:dyDescent="0.15">
      <c r="B479" s="290"/>
      <c r="C479" s="291"/>
      <c r="D479" s="292"/>
      <c r="G479" s="308"/>
      <c r="H479" s="308"/>
      <c r="I479" s="308"/>
      <c r="J479" s="308"/>
      <c r="K479" s="308"/>
      <c r="L479" s="308"/>
      <c r="M479" s="308"/>
      <c r="N479" s="308"/>
      <c r="O479" s="308"/>
      <c r="P479" s="308"/>
      <c r="Q479" s="309"/>
      <c r="R479" s="389"/>
      <c r="S479" s="390"/>
      <c r="T479" s="390"/>
      <c r="U479" s="390"/>
      <c r="V479" s="390"/>
      <c r="W479" s="390"/>
      <c r="X479" s="390"/>
      <c r="Y479" s="390"/>
      <c r="Z479" s="390"/>
      <c r="AA479" s="390"/>
      <c r="AB479" s="390"/>
      <c r="AC479" s="390"/>
      <c r="AD479" s="390"/>
      <c r="AE479" s="390"/>
      <c r="AF479" s="390"/>
      <c r="AG479" s="390"/>
      <c r="AH479" s="390"/>
      <c r="AI479" s="390"/>
      <c r="AJ479" s="390"/>
      <c r="AK479" s="390"/>
      <c r="AL479" s="390"/>
      <c r="AM479" s="390"/>
      <c r="AN479" s="390"/>
      <c r="AO479" s="390"/>
      <c r="AP479" s="390"/>
      <c r="AQ479" s="390"/>
      <c r="AR479" s="390"/>
      <c r="AS479" s="390"/>
      <c r="AT479" s="390"/>
      <c r="AU479" s="390"/>
      <c r="AV479" s="390"/>
      <c r="AW479" s="390"/>
      <c r="AX479" s="390"/>
      <c r="AY479" s="390"/>
      <c r="AZ479" s="390"/>
      <c r="BA479" s="390"/>
      <c r="BB479" s="390"/>
      <c r="BC479" s="390"/>
      <c r="BD479" s="390"/>
      <c r="BE479" s="390"/>
      <c r="BF479" s="390"/>
      <c r="BG479" s="390"/>
      <c r="BH479" s="390"/>
      <c r="BI479" s="390"/>
      <c r="BJ479" s="390"/>
      <c r="BK479" s="390"/>
      <c r="BL479" s="390"/>
      <c r="BM479" s="390"/>
      <c r="BN479" s="390"/>
      <c r="BO479" s="390"/>
      <c r="BP479" s="390"/>
      <c r="BQ479" s="390"/>
      <c r="BR479" s="390"/>
      <c r="BS479" s="390"/>
      <c r="BT479" s="391"/>
      <c r="BU479" s="306"/>
      <c r="BV479" s="306"/>
      <c r="BW479" s="305"/>
      <c r="BX479" s="305"/>
    </row>
    <row r="480" spans="2:76" ht="5.25" customHeight="1" x14ac:dyDescent="0.15">
      <c r="B480" s="290"/>
      <c r="C480" s="291"/>
      <c r="D480" s="292"/>
      <c r="G480" s="308"/>
      <c r="H480" s="308"/>
      <c r="I480" s="308"/>
      <c r="J480" s="308"/>
      <c r="K480" s="308"/>
      <c r="L480" s="308"/>
      <c r="M480" s="308"/>
      <c r="N480" s="308"/>
      <c r="O480" s="308"/>
      <c r="P480" s="308"/>
      <c r="Q480" s="309"/>
      <c r="R480" s="389"/>
      <c r="S480" s="390"/>
      <c r="T480" s="390"/>
      <c r="U480" s="390"/>
      <c r="V480" s="390"/>
      <c r="W480" s="390"/>
      <c r="X480" s="390"/>
      <c r="Y480" s="390"/>
      <c r="Z480" s="390"/>
      <c r="AA480" s="390"/>
      <c r="AB480" s="390"/>
      <c r="AC480" s="390"/>
      <c r="AD480" s="390"/>
      <c r="AE480" s="390"/>
      <c r="AF480" s="390"/>
      <c r="AG480" s="390"/>
      <c r="AH480" s="390"/>
      <c r="AI480" s="390"/>
      <c r="AJ480" s="390"/>
      <c r="AK480" s="390"/>
      <c r="AL480" s="390"/>
      <c r="AM480" s="390"/>
      <c r="AN480" s="390"/>
      <c r="AO480" s="390"/>
      <c r="AP480" s="390"/>
      <c r="AQ480" s="390"/>
      <c r="AR480" s="390"/>
      <c r="AS480" s="390"/>
      <c r="AT480" s="390"/>
      <c r="AU480" s="390"/>
      <c r="AV480" s="390"/>
      <c r="AW480" s="390"/>
      <c r="AX480" s="390"/>
      <c r="AY480" s="390"/>
      <c r="AZ480" s="390"/>
      <c r="BA480" s="390"/>
      <c r="BB480" s="390"/>
      <c r="BC480" s="390"/>
      <c r="BD480" s="390"/>
      <c r="BE480" s="390"/>
      <c r="BF480" s="390"/>
      <c r="BG480" s="390"/>
      <c r="BH480" s="390"/>
      <c r="BI480" s="390"/>
      <c r="BJ480" s="390"/>
      <c r="BK480" s="390"/>
      <c r="BL480" s="390"/>
      <c r="BM480" s="390"/>
      <c r="BN480" s="390"/>
      <c r="BO480" s="390"/>
      <c r="BP480" s="390"/>
      <c r="BQ480" s="390"/>
      <c r="BR480" s="390"/>
      <c r="BS480" s="390"/>
      <c r="BT480" s="391"/>
      <c r="BU480" s="306"/>
      <c r="BV480" s="306"/>
      <c r="BW480" s="305"/>
      <c r="BX480" s="305"/>
    </row>
    <row r="481" spans="2:76" ht="5.25" customHeight="1" x14ac:dyDescent="0.15">
      <c r="B481" s="290"/>
      <c r="C481" s="291"/>
      <c r="D481" s="292"/>
      <c r="G481" s="308"/>
      <c r="H481" s="308"/>
      <c r="I481" s="308"/>
      <c r="J481" s="308"/>
      <c r="K481" s="308"/>
      <c r="L481" s="308"/>
      <c r="M481" s="308"/>
      <c r="N481" s="308"/>
      <c r="O481" s="308"/>
      <c r="P481" s="308"/>
      <c r="Q481" s="309"/>
      <c r="R481" s="389"/>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0"/>
      <c r="AY481" s="390"/>
      <c r="AZ481" s="390"/>
      <c r="BA481" s="390"/>
      <c r="BB481" s="390"/>
      <c r="BC481" s="390"/>
      <c r="BD481" s="390"/>
      <c r="BE481" s="390"/>
      <c r="BF481" s="390"/>
      <c r="BG481" s="390"/>
      <c r="BH481" s="390"/>
      <c r="BI481" s="390"/>
      <c r="BJ481" s="390"/>
      <c r="BK481" s="390"/>
      <c r="BL481" s="390"/>
      <c r="BM481" s="390"/>
      <c r="BN481" s="390"/>
      <c r="BO481" s="390"/>
      <c r="BP481" s="390"/>
      <c r="BQ481" s="390"/>
      <c r="BR481" s="390"/>
      <c r="BS481" s="390"/>
      <c r="BT481" s="391"/>
      <c r="BU481" s="306" t="str">
        <f>IF(BV481="","",COUNTIFS($BV$197:BV481,"○"))&amp;BV481</f>
        <v/>
      </c>
      <c r="BV481" s="306" t="str">
        <f t="shared" ref="BV481" si="64">IF(BW481&lt;&gt;"","○","")</f>
        <v/>
      </c>
      <c r="BW481" s="305" t="str">
        <f>DBCS(IF(LEN(R475)&gt;98,MID(R475,97,48),""))</f>
        <v/>
      </c>
      <c r="BX481" s="305"/>
    </row>
    <row r="482" spans="2:76" ht="5.25" customHeight="1" x14ac:dyDescent="0.15">
      <c r="B482" s="290"/>
      <c r="C482" s="291"/>
      <c r="D482" s="292"/>
      <c r="G482" s="308"/>
      <c r="H482" s="308"/>
      <c r="I482" s="308"/>
      <c r="J482" s="308"/>
      <c r="K482" s="308"/>
      <c r="L482" s="308"/>
      <c r="M482" s="308"/>
      <c r="N482" s="308"/>
      <c r="O482" s="308"/>
      <c r="P482" s="308"/>
      <c r="Q482" s="309"/>
      <c r="R482" s="389"/>
      <c r="S482" s="390"/>
      <c r="T482" s="390"/>
      <c r="U482" s="390"/>
      <c r="V482" s="390"/>
      <c r="W482" s="390"/>
      <c r="X482" s="390"/>
      <c r="Y482" s="390"/>
      <c r="Z482" s="390"/>
      <c r="AA482" s="390"/>
      <c r="AB482" s="390"/>
      <c r="AC482" s="390"/>
      <c r="AD482" s="390"/>
      <c r="AE482" s="390"/>
      <c r="AF482" s="390"/>
      <c r="AG482" s="390"/>
      <c r="AH482" s="390"/>
      <c r="AI482" s="390"/>
      <c r="AJ482" s="390"/>
      <c r="AK482" s="390"/>
      <c r="AL482" s="390"/>
      <c r="AM482" s="390"/>
      <c r="AN482" s="390"/>
      <c r="AO482" s="390"/>
      <c r="AP482" s="390"/>
      <c r="AQ482" s="390"/>
      <c r="AR482" s="390"/>
      <c r="AS482" s="390"/>
      <c r="AT482" s="390"/>
      <c r="AU482" s="390"/>
      <c r="AV482" s="390"/>
      <c r="AW482" s="390"/>
      <c r="AX482" s="390"/>
      <c r="AY482" s="390"/>
      <c r="AZ482" s="390"/>
      <c r="BA482" s="390"/>
      <c r="BB482" s="390"/>
      <c r="BC482" s="390"/>
      <c r="BD482" s="390"/>
      <c r="BE482" s="390"/>
      <c r="BF482" s="390"/>
      <c r="BG482" s="390"/>
      <c r="BH482" s="390"/>
      <c r="BI482" s="390"/>
      <c r="BJ482" s="390"/>
      <c r="BK482" s="390"/>
      <c r="BL482" s="390"/>
      <c r="BM482" s="390"/>
      <c r="BN482" s="390"/>
      <c r="BO482" s="390"/>
      <c r="BP482" s="390"/>
      <c r="BQ482" s="390"/>
      <c r="BR482" s="390"/>
      <c r="BS482" s="390"/>
      <c r="BT482" s="391"/>
      <c r="BU482" s="306"/>
      <c r="BV482" s="306"/>
      <c r="BW482" s="305"/>
      <c r="BX482" s="305"/>
    </row>
    <row r="483" spans="2:76" ht="5.25" customHeight="1" x14ac:dyDescent="0.15">
      <c r="B483" s="290"/>
      <c r="C483" s="291"/>
      <c r="D483" s="292"/>
      <c r="G483" s="308"/>
      <c r="H483" s="308"/>
      <c r="I483" s="308"/>
      <c r="J483" s="308"/>
      <c r="K483" s="308"/>
      <c r="L483" s="308"/>
      <c r="M483" s="308"/>
      <c r="N483" s="308"/>
      <c r="O483" s="308"/>
      <c r="P483" s="308"/>
      <c r="Q483" s="309"/>
      <c r="R483" s="392"/>
      <c r="S483" s="393"/>
      <c r="T483" s="393"/>
      <c r="U483" s="393"/>
      <c r="V483" s="393"/>
      <c r="W483" s="393"/>
      <c r="X483" s="393"/>
      <c r="Y483" s="393"/>
      <c r="Z483" s="393"/>
      <c r="AA483" s="393"/>
      <c r="AB483" s="393"/>
      <c r="AC483" s="393"/>
      <c r="AD483" s="393"/>
      <c r="AE483" s="393"/>
      <c r="AF483" s="393"/>
      <c r="AG483" s="393"/>
      <c r="AH483" s="393"/>
      <c r="AI483" s="393"/>
      <c r="AJ483" s="393"/>
      <c r="AK483" s="393"/>
      <c r="AL483" s="393"/>
      <c r="AM483" s="393"/>
      <c r="AN483" s="393"/>
      <c r="AO483" s="393"/>
      <c r="AP483" s="393"/>
      <c r="AQ483" s="393"/>
      <c r="AR483" s="393"/>
      <c r="AS483" s="393"/>
      <c r="AT483" s="393"/>
      <c r="AU483" s="393"/>
      <c r="AV483" s="393"/>
      <c r="AW483" s="393"/>
      <c r="AX483" s="393"/>
      <c r="AY483" s="393"/>
      <c r="AZ483" s="393"/>
      <c r="BA483" s="393"/>
      <c r="BB483" s="393"/>
      <c r="BC483" s="393"/>
      <c r="BD483" s="393"/>
      <c r="BE483" s="393"/>
      <c r="BF483" s="393"/>
      <c r="BG483" s="393"/>
      <c r="BH483" s="393"/>
      <c r="BI483" s="393"/>
      <c r="BJ483" s="393"/>
      <c r="BK483" s="393"/>
      <c r="BL483" s="393"/>
      <c r="BM483" s="393"/>
      <c r="BN483" s="393"/>
      <c r="BO483" s="393"/>
      <c r="BP483" s="393"/>
      <c r="BQ483" s="393"/>
      <c r="BR483" s="393"/>
      <c r="BS483" s="393"/>
      <c r="BT483" s="394"/>
      <c r="BU483" s="306"/>
      <c r="BV483" s="306"/>
      <c r="BW483" s="305"/>
      <c r="BX483" s="305"/>
    </row>
    <row r="484" spans="2:76" ht="5.25" customHeight="1" x14ac:dyDescent="0.15">
      <c r="B484" s="290"/>
      <c r="C484" s="291"/>
      <c r="D484" s="292"/>
    </row>
    <row r="485" spans="2:76" ht="5.25" customHeight="1" x14ac:dyDescent="0.15">
      <c r="B485" s="290"/>
      <c r="C485" s="291"/>
      <c r="D485" s="292"/>
      <c r="G485" s="320" t="s">
        <v>236</v>
      </c>
      <c r="H485" s="320"/>
      <c r="I485" s="320"/>
      <c r="J485" s="320"/>
      <c r="K485" s="320"/>
      <c r="L485" s="320"/>
      <c r="M485" s="320"/>
      <c r="N485" s="320"/>
      <c r="O485" s="320"/>
      <c r="P485" s="320"/>
      <c r="Q485" s="321"/>
      <c r="R485" s="386"/>
      <c r="S485" s="387"/>
      <c r="T485" s="387"/>
      <c r="U485" s="387"/>
      <c r="V485" s="387"/>
      <c r="W485" s="387"/>
      <c r="X485" s="387"/>
      <c r="Y485" s="387"/>
      <c r="Z485" s="387"/>
      <c r="AA485" s="387"/>
      <c r="AB485" s="387"/>
      <c r="AC485" s="387"/>
      <c r="AD485" s="387"/>
      <c r="AE485" s="387"/>
      <c r="AF485" s="387"/>
      <c r="AG485" s="387"/>
      <c r="AH485" s="387"/>
      <c r="AI485" s="387"/>
      <c r="AJ485" s="387"/>
      <c r="AK485" s="387"/>
      <c r="AL485" s="387"/>
      <c r="AM485" s="387"/>
      <c r="AN485" s="387"/>
      <c r="AO485" s="387"/>
      <c r="AP485" s="387"/>
      <c r="AQ485" s="387"/>
      <c r="AR485" s="387"/>
      <c r="AS485" s="387"/>
      <c r="AT485" s="387"/>
      <c r="AU485" s="387"/>
      <c r="AV485" s="387"/>
      <c r="AW485" s="387"/>
      <c r="AX485" s="387"/>
      <c r="AY485" s="387"/>
      <c r="AZ485" s="387"/>
      <c r="BA485" s="387"/>
      <c r="BB485" s="387"/>
      <c r="BC485" s="387"/>
      <c r="BD485" s="387"/>
      <c r="BE485" s="387"/>
      <c r="BF485" s="387"/>
      <c r="BG485" s="387"/>
      <c r="BH485" s="387"/>
      <c r="BI485" s="387"/>
      <c r="BJ485" s="387"/>
      <c r="BK485" s="387"/>
      <c r="BL485" s="387"/>
      <c r="BM485" s="387"/>
      <c r="BN485" s="387"/>
      <c r="BO485" s="387"/>
      <c r="BP485" s="387"/>
      <c r="BQ485" s="387"/>
      <c r="BR485" s="387"/>
      <c r="BS485" s="387"/>
      <c r="BT485" s="388"/>
      <c r="BU485" s="306" t="str">
        <f>IF(BV485="","",COUNTIFS($BV$197:BV485,"○"))&amp;BV485</f>
        <v/>
      </c>
      <c r="BV485" s="306" t="str">
        <f>IF(BW485&lt;&gt;"","○","")</f>
        <v/>
      </c>
      <c r="BW485" s="305" t="str">
        <f>DBCS(MID(R485,1,48))</f>
        <v/>
      </c>
      <c r="BX485" s="332" t="s">
        <v>161</v>
      </c>
    </row>
    <row r="486" spans="2:76" ht="5.25" customHeight="1" x14ac:dyDescent="0.15">
      <c r="B486" s="290"/>
      <c r="C486" s="291"/>
      <c r="D486" s="292"/>
      <c r="G486" s="320"/>
      <c r="H486" s="320"/>
      <c r="I486" s="320"/>
      <c r="J486" s="320"/>
      <c r="K486" s="320"/>
      <c r="L486" s="320"/>
      <c r="M486" s="320"/>
      <c r="N486" s="320"/>
      <c r="O486" s="320"/>
      <c r="P486" s="320"/>
      <c r="Q486" s="321"/>
      <c r="R486" s="389"/>
      <c r="S486" s="390"/>
      <c r="T486" s="390"/>
      <c r="U486" s="390"/>
      <c r="V486" s="390"/>
      <c r="W486" s="390"/>
      <c r="X486" s="390"/>
      <c r="Y486" s="390"/>
      <c r="Z486" s="390"/>
      <c r="AA486" s="390"/>
      <c r="AB486" s="390"/>
      <c r="AC486" s="390"/>
      <c r="AD486" s="390"/>
      <c r="AE486" s="390"/>
      <c r="AF486" s="390"/>
      <c r="AG486" s="390"/>
      <c r="AH486" s="390"/>
      <c r="AI486" s="390"/>
      <c r="AJ486" s="390"/>
      <c r="AK486" s="390"/>
      <c r="AL486" s="390"/>
      <c r="AM486" s="390"/>
      <c r="AN486" s="390"/>
      <c r="AO486" s="390"/>
      <c r="AP486" s="390"/>
      <c r="AQ486" s="390"/>
      <c r="AR486" s="390"/>
      <c r="AS486" s="390"/>
      <c r="AT486" s="390"/>
      <c r="AU486" s="390"/>
      <c r="AV486" s="390"/>
      <c r="AW486" s="390"/>
      <c r="AX486" s="390"/>
      <c r="AY486" s="390"/>
      <c r="AZ486" s="390"/>
      <c r="BA486" s="390"/>
      <c r="BB486" s="390"/>
      <c r="BC486" s="390"/>
      <c r="BD486" s="390"/>
      <c r="BE486" s="390"/>
      <c r="BF486" s="390"/>
      <c r="BG486" s="390"/>
      <c r="BH486" s="390"/>
      <c r="BI486" s="390"/>
      <c r="BJ486" s="390"/>
      <c r="BK486" s="390"/>
      <c r="BL486" s="390"/>
      <c r="BM486" s="390"/>
      <c r="BN486" s="390"/>
      <c r="BO486" s="390"/>
      <c r="BP486" s="390"/>
      <c r="BQ486" s="390"/>
      <c r="BR486" s="390"/>
      <c r="BS486" s="390"/>
      <c r="BT486" s="391"/>
      <c r="BU486" s="306"/>
      <c r="BV486" s="306"/>
      <c r="BW486" s="305"/>
      <c r="BX486" s="332"/>
    </row>
    <row r="487" spans="2:76" ht="5.25" customHeight="1" x14ac:dyDescent="0.15">
      <c r="B487" s="290"/>
      <c r="C487" s="291"/>
      <c r="D487" s="292"/>
      <c r="G487" s="320"/>
      <c r="H487" s="320"/>
      <c r="I487" s="320"/>
      <c r="J487" s="320"/>
      <c r="K487" s="320"/>
      <c r="L487" s="320"/>
      <c r="M487" s="320"/>
      <c r="N487" s="320"/>
      <c r="O487" s="320"/>
      <c r="P487" s="320"/>
      <c r="Q487" s="321"/>
      <c r="R487" s="389"/>
      <c r="S487" s="390"/>
      <c r="T487" s="390"/>
      <c r="U487" s="390"/>
      <c r="V487" s="390"/>
      <c r="W487" s="390"/>
      <c r="X487" s="390"/>
      <c r="Y487" s="390"/>
      <c r="Z487" s="390"/>
      <c r="AA487" s="390"/>
      <c r="AB487" s="390"/>
      <c r="AC487" s="390"/>
      <c r="AD487" s="390"/>
      <c r="AE487" s="390"/>
      <c r="AF487" s="390"/>
      <c r="AG487" s="390"/>
      <c r="AH487" s="390"/>
      <c r="AI487" s="390"/>
      <c r="AJ487" s="390"/>
      <c r="AK487" s="390"/>
      <c r="AL487" s="390"/>
      <c r="AM487" s="390"/>
      <c r="AN487" s="390"/>
      <c r="AO487" s="390"/>
      <c r="AP487" s="390"/>
      <c r="AQ487" s="390"/>
      <c r="AR487" s="390"/>
      <c r="AS487" s="390"/>
      <c r="AT487" s="390"/>
      <c r="AU487" s="390"/>
      <c r="AV487" s="390"/>
      <c r="AW487" s="390"/>
      <c r="AX487" s="390"/>
      <c r="AY487" s="390"/>
      <c r="AZ487" s="390"/>
      <c r="BA487" s="390"/>
      <c r="BB487" s="390"/>
      <c r="BC487" s="390"/>
      <c r="BD487" s="390"/>
      <c r="BE487" s="390"/>
      <c r="BF487" s="390"/>
      <c r="BG487" s="390"/>
      <c r="BH487" s="390"/>
      <c r="BI487" s="390"/>
      <c r="BJ487" s="390"/>
      <c r="BK487" s="390"/>
      <c r="BL487" s="390"/>
      <c r="BM487" s="390"/>
      <c r="BN487" s="390"/>
      <c r="BO487" s="390"/>
      <c r="BP487" s="390"/>
      <c r="BQ487" s="390"/>
      <c r="BR487" s="390"/>
      <c r="BS487" s="390"/>
      <c r="BT487" s="391"/>
      <c r="BU487" s="306"/>
      <c r="BV487" s="306"/>
      <c r="BW487" s="305"/>
      <c r="BX487" s="332"/>
    </row>
    <row r="488" spans="2:76" ht="5.25" customHeight="1" x14ac:dyDescent="0.15">
      <c r="B488" s="290"/>
      <c r="C488" s="291"/>
      <c r="D488" s="292"/>
      <c r="G488" s="308" t="str">
        <f>"現在"&amp;LEN(R485)&amp;"字"</f>
        <v>現在0字</v>
      </c>
      <c r="H488" s="308"/>
      <c r="I488" s="308"/>
      <c r="J488" s="308"/>
      <c r="K488" s="308"/>
      <c r="L488" s="308"/>
      <c r="M488" s="308"/>
      <c r="N488" s="308"/>
      <c r="O488" s="308"/>
      <c r="P488" s="308"/>
      <c r="Q488" s="309"/>
      <c r="R488" s="389"/>
      <c r="S488" s="390"/>
      <c r="T488" s="390"/>
      <c r="U488" s="390"/>
      <c r="V488" s="390"/>
      <c r="W488" s="390"/>
      <c r="X488" s="390"/>
      <c r="Y488" s="390"/>
      <c r="Z488" s="390"/>
      <c r="AA488" s="390"/>
      <c r="AB488" s="390"/>
      <c r="AC488" s="390"/>
      <c r="AD488" s="390"/>
      <c r="AE488" s="390"/>
      <c r="AF488" s="390"/>
      <c r="AG488" s="390"/>
      <c r="AH488" s="390"/>
      <c r="AI488" s="390"/>
      <c r="AJ488" s="390"/>
      <c r="AK488" s="390"/>
      <c r="AL488" s="390"/>
      <c r="AM488" s="390"/>
      <c r="AN488" s="390"/>
      <c r="AO488" s="390"/>
      <c r="AP488" s="390"/>
      <c r="AQ488" s="390"/>
      <c r="AR488" s="390"/>
      <c r="AS488" s="390"/>
      <c r="AT488" s="390"/>
      <c r="AU488" s="390"/>
      <c r="AV488" s="390"/>
      <c r="AW488" s="390"/>
      <c r="AX488" s="390"/>
      <c r="AY488" s="390"/>
      <c r="AZ488" s="390"/>
      <c r="BA488" s="390"/>
      <c r="BB488" s="390"/>
      <c r="BC488" s="390"/>
      <c r="BD488" s="390"/>
      <c r="BE488" s="390"/>
      <c r="BF488" s="390"/>
      <c r="BG488" s="390"/>
      <c r="BH488" s="390"/>
      <c r="BI488" s="390"/>
      <c r="BJ488" s="390"/>
      <c r="BK488" s="390"/>
      <c r="BL488" s="390"/>
      <c r="BM488" s="390"/>
      <c r="BN488" s="390"/>
      <c r="BO488" s="390"/>
      <c r="BP488" s="390"/>
      <c r="BQ488" s="390"/>
      <c r="BR488" s="390"/>
      <c r="BS488" s="390"/>
      <c r="BT488" s="391"/>
      <c r="BU488" s="306" t="str">
        <f>IF(BV488="","",COUNTIFS($BV$197:BV488,"○"))&amp;BV488</f>
        <v/>
      </c>
      <c r="BV488" s="306" t="str">
        <f t="shared" ref="BV488" si="65">IF(BW488&lt;&gt;"","○","")</f>
        <v/>
      </c>
      <c r="BW488" s="305" t="str">
        <f>DBCS(IF(LEN(R485)&gt;48,MID(R485,49,48),""))</f>
        <v/>
      </c>
      <c r="BX488" s="305"/>
    </row>
    <row r="489" spans="2:76" ht="5.25" customHeight="1" x14ac:dyDescent="0.15">
      <c r="B489" s="290"/>
      <c r="C489" s="291"/>
      <c r="D489" s="292"/>
      <c r="G489" s="308"/>
      <c r="H489" s="308"/>
      <c r="I489" s="308"/>
      <c r="J489" s="308"/>
      <c r="K489" s="308"/>
      <c r="L489" s="308"/>
      <c r="M489" s="308"/>
      <c r="N489" s="308"/>
      <c r="O489" s="308"/>
      <c r="P489" s="308"/>
      <c r="Q489" s="309"/>
      <c r="R489" s="389"/>
      <c r="S489" s="390"/>
      <c r="T489" s="390"/>
      <c r="U489" s="390"/>
      <c r="V489" s="390"/>
      <c r="W489" s="390"/>
      <c r="X489" s="390"/>
      <c r="Y489" s="390"/>
      <c r="Z489" s="390"/>
      <c r="AA489" s="390"/>
      <c r="AB489" s="390"/>
      <c r="AC489" s="390"/>
      <c r="AD489" s="390"/>
      <c r="AE489" s="390"/>
      <c r="AF489" s="390"/>
      <c r="AG489" s="390"/>
      <c r="AH489" s="390"/>
      <c r="AI489" s="390"/>
      <c r="AJ489" s="390"/>
      <c r="AK489" s="390"/>
      <c r="AL489" s="390"/>
      <c r="AM489" s="390"/>
      <c r="AN489" s="390"/>
      <c r="AO489" s="390"/>
      <c r="AP489" s="390"/>
      <c r="AQ489" s="390"/>
      <c r="AR489" s="390"/>
      <c r="AS489" s="390"/>
      <c r="AT489" s="390"/>
      <c r="AU489" s="390"/>
      <c r="AV489" s="390"/>
      <c r="AW489" s="390"/>
      <c r="AX489" s="390"/>
      <c r="AY489" s="390"/>
      <c r="AZ489" s="390"/>
      <c r="BA489" s="390"/>
      <c r="BB489" s="390"/>
      <c r="BC489" s="390"/>
      <c r="BD489" s="390"/>
      <c r="BE489" s="390"/>
      <c r="BF489" s="390"/>
      <c r="BG489" s="390"/>
      <c r="BH489" s="390"/>
      <c r="BI489" s="390"/>
      <c r="BJ489" s="390"/>
      <c r="BK489" s="390"/>
      <c r="BL489" s="390"/>
      <c r="BM489" s="390"/>
      <c r="BN489" s="390"/>
      <c r="BO489" s="390"/>
      <c r="BP489" s="390"/>
      <c r="BQ489" s="390"/>
      <c r="BR489" s="390"/>
      <c r="BS489" s="390"/>
      <c r="BT489" s="391"/>
      <c r="BU489" s="306"/>
      <c r="BV489" s="306"/>
      <c r="BW489" s="305"/>
      <c r="BX489" s="305"/>
    </row>
    <row r="490" spans="2:76" ht="5.25" customHeight="1" x14ac:dyDescent="0.15">
      <c r="B490" s="290"/>
      <c r="C490" s="291"/>
      <c r="D490" s="292"/>
      <c r="G490" s="308"/>
      <c r="H490" s="308"/>
      <c r="I490" s="308"/>
      <c r="J490" s="308"/>
      <c r="K490" s="308"/>
      <c r="L490" s="308"/>
      <c r="M490" s="308"/>
      <c r="N490" s="308"/>
      <c r="O490" s="308"/>
      <c r="P490" s="308"/>
      <c r="Q490" s="309"/>
      <c r="R490" s="389"/>
      <c r="S490" s="390"/>
      <c r="T490" s="390"/>
      <c r="U490" s="390"/>
      <c r="V490" s="390"/>
      <c r="W490" s="390"/>
      <c r="X490" s="390"/>
      <c r="Y490" s="390"/>
      <c r="Z490" s="390"/>
      <c r="AA490" s="390"/>
      <c r="AB490" s="390"/>
      <c r="AC490" s="390"/>
      <c r="AD490" s="390"/>
      <c r="AE490" s="390"/>
      <c r="AF490" s="390"/>
      <c r="AG490" s="390"/>
      <c r="AH490" s="390"/>
      <c r="AI490" s="390"/>
      <c r="AJ490" s="390"/>
      <c r="AK490" s="390"/>
      <c r="AL490" s="390"/>
      <c r="AM490" s="390"/>
      <c r="AN490" s="390"/>
      <c r="AO490" s="390"/>
      <c r="AP490" s="390"/>
      <c r="AQ490" s="390"/>
      <c r="AR490" s="390"/>
      <c r="AS490" s="390"/>
      <c r="AT490" s="390"/>
      <c r="AU490" s="390"/>
      <c r="AV490" s="390"/>
      <c r="AW490" s="390"/>
      <c r="AX490" s="390"/>
      <c r="AY490" s="390"/>
      <c r="AZ490" s="390"/>
      <c r="BA490" s="390"/>
      <c r="BB490" s="390"/>
      <c r="BC490" s="390"/>
      <c r="BD490" s="390"/>
      <c r="BE490" s="390"/>
      <c r="BF490" s="390"/>
      <c r="BG490" s="390"/>
      <c r="BH490" s="390"/>
      <c r="BI490" s="390"/>
      <c r="BJ490" s="390"/>
      <c r="BK490" s="390"/>
      <c r="BL490" s="390"/>
      <c r="BM490" s="390"/>
      <c r="BN490" s="390"/>
      <c r="BO490" s="390"/>
      <c r="BP490" s="390"/>
      <c r="BQ490" s="390"/>
      <c r="BR490" s="390"/>
      <c r="BS490" s="390"/>
      <c r="BT490" s="391"/>
      <c r="BU490" s="306"/>
      <c r="BV490" s="306"/>
      <c r="BW490" s="305"/>
      <c r="BX490" s="305"/>
    </row>
    <row r="491" spans="2:76" ht="5.25" customHeight="1" x14ac:dyDescent="0.15">
      <c r="B491" s="290"/>
      <c r="C491" s="291"/>
      <c r="D491" s="292"/>
      <c r="G491" s="308"/>
      <c r="H491" s="308"/>
      <c r="I491" s="308"/>
      <c r="J491" s="308"/>
      <c r="K491" s="308"/>
      <c r="L491" s="308"/>
      <c r="M491" s="308"/>
      <c r="N491" s="308"/>
      <c r="O491" s="308"/>
      <c r="P491" s="308"/>
      <c r="Q491" s="309"/>
      <c r="R491" s="389"/>
      <c r="S491" s="390"/>
      <c r="T491" s="390"/>
      <c r="U491" s="390"/>
      <c r="V491" s="390"/>
      <c r="W491" s="390"/>
      <c r="X491" s="390"/>
      <c r="Y491" s="390"/>
      <c r="Z491" s="390"/>
      <c r="AA491" s="390"/>
      <c r="AB491" s="390"/>
      <c r="AC491" s="390"/>
      <c r="AD491" s="390"/>
      <c r="AE491" s="390"/>
      <c r="AF491" s="390"/>
      <c r="AG491" s="390"/>
      <c r="AH491" s="390"/>
      <c r="AI491" s="390"/>
      <c r="AJ491" s="390"/>
      <c r="AK491" s="390"/>
      <c r="AL491" s="390"/>
      <c r="AM491" s="390"/>
      <c r="AN491" s="390"/>
      <c r="AO491" s="390"/>
      <c r="AP491" s="390"/>
      <c r="AQ491" s="390"/>
      <c r="AR491" s="390"/>
      <c r="AS491" s="390"/>
      <c r="AT491" s="390"/>
      <c r="AU491" s="390"/>
      <c r="AV491" s="390"/>
      <c r="AW491" s="390"/>
      <c r="AX491" s="390"/>
      <c r="AY491" s="390"/>
      <c r="AZ491" s="390"/>
      <c r="BA491" s="390"/>
      <c r="BB491" s="390"/>
      <c r="BC491" s="390"/>
      <c r="BD491" s="390"/>
      <c r="BE491" s="390"/>
      <c r="BF491" s="390"/>
      <c r="BG491" s="390"/>
      <c r="BH491" s="390"/>
      <c r="BI491" s="390"/>
      <c r="BJ491" s="390"/>
      <c r="BK491" s="390"/>
      <c r="BL491" s="390"/>
      <c r="BM491" s="390"/>
      <c r="BN491" s="390"/>
      <c r="BO491" s="390"/>
      <c r="BP491" s="390"/>
      <c r="BQ491" s="390"/>
      <c r="BR491" s="390"/>
      <c r="BS491" s="390"/>
      <c r="BT491" s="391"/>
      <c r="BU491" s="306" t="str">
        <f>IF(BV491="","",COUNTIFS($BV$197:BV491,"○"))&amp;BV491</f>
        <v/>
      </c>
      <c r="BV491" s="306" t="str">
        <f t="shared" ref="BV491" si="66">IF(BW491&lt;&gt;"","○","")</f>
        <v/>
      </c>
      <c r="BW491" s="305" t="str">
        <f>DBCS(IF(LEN(R485)&gt;98,MID(R485,97,48),""))</f>
        <v/>
      </c>
      <c r="BX491" s="305"/>
    </row>
    <row r="492" spans="2:76" ht="5.25" customHeight="1" x14ac:dyDescent="0.15">
      <c r="B492" s="290"/>
      <c r="C492" s="291"/>
      <c r="D492" s="292"/>
      <c r="G492" s="308"/>
      <c r="H492" s="308"/>
      <c r="I492" s="308"/>
      <c r="J492" s="308"/>
      <c r="K492" s="308"/>
      <c r="L492" s="308"/>
      <c r="M492" s="308"/>
      <c r="N492" s="308"/>
      <c r="O492" s="308"/>
      <c r="P492" s="308"/>
      <c r="Q492" s="309"/>
      <c r="R492" s="389"/>
      <c r="S492" s="390"/>
      <c r="T492" s="390"/>
      <c r="U492" s="390"/>
      <c r="V492" s="390"/>
      <c r="W492" s="390"/>
      <c r="X492" s="390"/>
      <c r="Y492" s="390"/>
      <c r="Z492" s="390"/>
      <c r="AA492" s="390"/>
      <c r="AB492" s="390"/>
      <c r="AC492" s="390"/>
      <c r="AD492" s="390"/>
      <c r="AE492" s="390"/>
      <c r="AF492" s="390"/>
      <c r="AG492" s="390"/>
      <c r="AH492" s="390"/>
      <c r="AI492" s="390"/>
      <c r="AJ492" s="390"/>
      <c r="AK492" s="390"/>
      <c r="AL492" s="390"/>
      <c r="AM492" s="390"/>
      <c r="AN492" s="390"/>
      <c r="AO492" s="390"/>
      <c r="AP492" s="390"/>
      <c r="AQ492" s="390"/>
      <c r="AR492" s="390"/>
      <c r="AS492" s="390"/>
      <c r="AT492" s="390"/>
      <c r="AU492" s="390"/>
      <c r="AV492" s="390"/>
      <c r="AW492" s="390"/>
      <c r="AX492" s="390"/>
      <c r="AY492" s="390"/>
      <c r="AZ492" s="390"/>
      <c r="BA492" s="390"/>
      <c r="BB492" s="390"/>
      <c r="BC492" s="390"/>
      <c r="BD492" s="390"/>
      <c r="BE492" s="390"/>
      <c r="BF492" s="390"/>
      <c r="BG492" s="390"/>
      <c r="BH492" s="390"/>
      <c r="BI492" s="390"/>
      <c r="BJ492" s="390"/>
      <c r="BK492" s="390"/>
      <c r="BL492" s="390"/>
      <c r="BM492" s="390"/>
      <c r="BN492" s="390"/>
      <c r="BO492" s="390"/>
      <c r="BP492" s="390"/>
      <c r="BQ492" s="390"/>
      <c r="BR492" s="390"/>
      <c r="BS492" s="390"/>
      <c r="BT492" s="391"/>
      <c r="BU492" s="306"/>
      <c r="BV492" s="306"/>
      <c r="BW492" s="305"/>
      <c r="BX492" s="305"/>
    </row>
    <row r="493" spans="2:76" ht="5.25" customHeight="1" x14ac:dyDescent="0.15">
      <c r="B493" s="290"/>
      <c r="C493" s="291"/>
      <c r="D493" s="292"/>
      <c r="G493" s="308"/>
      <c r="H493" s="308"/>
      <c r="I493" s="308"/>
      <c r="J493" s="308"/>
      <c r="K493" s="308"/>
      <c r="L493" s="308"/>
      <c r="M493" s="308"/>
      <c r="N493" s="308"/>
      <c r="O493" s="308"/>
      <c r="P493" s="308"/>
      <c r="Q493" s="309"/>
      <c r="R493" s="392"/>
      <c r="S493" s="393"/>
      <c r="T493" s="393"/>
      <c r="U493" s="393"/>
      <c r="V493" s="393"/>
      <c r="W493" s="393"/>
      <c r="X493" s="393"/>
      <c r="Y493" s="393"/>
      <c r="Z493" s="393"/>
      <c r="AA493" s="393"/>
      <c r="AB493" s="393"/>
      <c r="AC493" s="393"/>
      <c r="AD493" s="393"/>
      <c r="AE493" s="393"/>
      <c r="AF493" s="393"/>
      <c r="AG493" s="393"/>
      <c r="AH493" s="393"/>
      <c r="AI493" s="393"/>
      <c r="AJ493" s="393"/>
      <c r="AK493" s="393"/>
      <c r="AL493" s="393"/>
      <c r="AM493" s="393"/>
      <c r="AN493" s="393"/>
      <c r="AO493" s="393"/>
      <c r="AP493" s="393"/>
      <c r="AQ493" s="393"/>
      <c r="AR493" s="393"/>
      <c r="AS493" s="393"/>
      <c r="AT493" s="393"/>
      <c r="AU493" s="393"/>
      <c r="AV493" s="393"/>
      <c r="AW493" s="393"/>
      <c r="AX493" s="393"/>
      <c r="AY493" s="393"/>
      <c r="AZ493" s="393"/>
      <c r="BA493" s="393"/>
      <c r="BB493" s="393"/>
      <c r="BC493" s="393"/>
      <c r="BD493" s="393"/>
      <c r="BE493" s="393"/>
      <c r="BF493" s="393"/>
      <c r="BG493" s="393"/>
      <c r="BH493" s="393"/>
      <c r="BI493" s="393"/>
      <c r="BJ493" s="393"/>
      <c r="BK493" s="393"/>
      <c r="BL493" s="393"/>
      <c r="BM493" s="393"/>
      <c r="BN493" s="393"/>
      <c r="BO493" s="393"/>
      <c r="BP493" s="393"/>
      <c r="BQ493" s="393"/>
      <c r="BR493" s="393"/>
      <c r="BS493" s="393"/>
      <c r="BT493" s="394"/>
      <c r="BU493" s="306"/>
      <c r="BV493" s="306"/>
      <c r="BW493" s="305"/>
      <c r="BX493" s="305"/>
    </row>
    <row r="494" spans="2:76" ht="5.25" customHeight="1" x14ac:dyDescent="0.15">
      <c r="B494" s="290"/>
      <c r="C494" s="291"/>
      <c r="D494" s="292"/>
    </row>
    <row r="495" spans="2:76" ht="5.25" customHeight="1" x14ac:dyDescent="0.15">
      <c r="B495" s="290"/>
      <c r="C495" s="291"/>
      <c r="D495" s="292"/>
      <c r="G495" s="320" t="s">
        <v>237</v>
      </c>
      <c r="H495" s="320"/>
      <c r="I495" s="320"/>
      <c r="J495" s="320"/>
      <c r="K495" s="320"/>
      <c r="L495" s="320"/>
      <c r="M495" s="320"/>
      <c r="N495" s="320"/>
      <c r="O495" s="320"/>
      <c r="P495" s="320"/>
      <c r="Q495" s="321"/>
      <c r="R495" s="386"/>
      <c r="S495" s="387"/>
      <c r="T495" s="387"/>
      <c r="U495" s="387"/>
      <c r="V495" s="387"/>
      <c r="W495" s="387"/>
      <c r="X495" s="387"/>
      <c r="Y495" s="387"/>
      <c r="Z495" s="387"/>
      <c r="AA495" s="387"/>
      <c r="AB495" s="387"/>
      <c r="AC495" s="387"/>
      <c r="AD495" s="387"/>
      <c r="AE495" s="387"/>
      <c r="AF495" s="387"/>
      <c r="AG495" s="387"/>
      <c r="AH495" s="387"/>
      <c r="AI495" s="387"/>
      <c r="AJ495" s="387"/>
      <c r="AK495" s="387"/>
      <c r="AL495" s="387"/>
      <c r="AM495" s="387"/>
      <c r="AN495" s="387"/>
      <c r="AO495" s="387"/>
      <c r="AP495" s="387"/>
      <c r="AQ495" s="387"/>
      <c r="AR495" s="387"/>
      <c r="AS495" s="387"/>
      <c r="AT495" s="387"/>
      <c r="AU495" s="387"/>
      <c r="AV495" s="387"/>
      <c r="AW495" s="387"/>
      <c r="AX495" s="387"/>
      <c r="AY495" s="387"/>
      <c r="AZ495" s="387"/>
      <c r="BA495" s="387"/>
      <c r="BB495" s="387"/>
      <c r="BC495" s="387"/>
      <c r="BD495" s="387"/>
      <c r="BE495" s="387"/>
      <c r="BF495" s="387"/>
      <c r="BG495" s="387"/>
      <c r="BH495" s="387"/>
      <c r="BI495" s="387"/>
      <c r="BJ495" s="387"/>
      <c r="BK495" s="387"/>
      <c r="BL495" s="387"/>
      <c r="BM495" s="387"/>
      <c r="BN495" s="387"/>
      <c r="BO495" s="387"/>
      <c r="BP495" s="387"/>
      <c r="BQ495" s="387"/>
      <c r="BR495" s="387"/>
      <c r="BS495" s="387"/>
      <c r="BT495" s="388"/>
      <c r="BU495" s="306" t="str">
        <f>IF(BV495="","",COUNTIFS($BV$197:BV495,"○"))&amp;BV495</f>
        <v/>
      </c>
      <c r="BV495" s="306" t="str">
        <f>IF(BW495&lt;&gt;"","○","")</f>
        <v/>
      </c>
      <c r="BW495" s="305" t="str">
        <f>DBCS(MID(R495,1,48))</f>
        <v/>
      </c>
      <c r="BX495" s="332" t="s">
        <v>162</v>
      </c>
    </row>
    <row r="496" spans="2:76" ht="5.25" customHeight="1" x14ac:dyDescent="0.15">
      <c r="B496" s="290"/>
      <c r="C496" s="291"/>
      <c r="D496" s="292"/>
      <c r="G496" s="320"/>
      <c r="H496" s="320"/>
      <c r="I496" s="320"/>
      <c r="J496" s="320"/>
      <c r="K496" s="320"/>
      <c r="L496" s="320"/>
      <c r="M496" s="320"/>
      <c r="N496" s="320"/>
      <c r="O496" s="320"/>
      <c r="P496" s="320"/>
      <c r="Q496" s="321"/>
      <c r="R496" s="389"/>
      <c r="S496" s="390"/>
      <c r="T496" s="390"/>
      <c r="U496" s="390"/>
      <c r="V496" s="390"/>
      <c r="W496" s="390"/>
      <c r="X496" s="390"/>
      <c r="Y496" s="390"/>
      <c r="Z496" s="390"/>
      <c r="AA496" s="390"/>
      <c r="AB496" s="390"/>
      <c r="AC496" s="390"/>
      <c r="AD496" s="390"/>
      <c r="AE496" s="390"/>
      <c r="AF496" s="390"/>
      <c r="AG496" s="390"/>
      <c r="AH496" s="390"/>
      <c r="AI496" s="390"/>
      <c r="AJ496" s="390"/>
      <c r="AK496" s="390"/>
      <c r="AL496" s="390"/>
      <c r="AM496" s="390"/>
      <c r="AN496" s="390"/>
      <c r="AO496" s="390"/>
      <c r="AP496" s="390"/>
      <c r="AQ496" s="390"/>
      <c r="AR496" s="390"/>
      <c r="AS496" s="390"/>
      <c r="AT496" s="390"/>
      <c r="AU496" s="390"/>
      <c r="AV496" s="390"/>
      <c r="AW496" s="390"/>
      <c r="AX496" s="390"/>
      <c r="AY496" s="390"/>
      <c r="AZ496" s="390"/>
      <c r="BA496" s="390"/>
      <c r="BB496" s="390"/>
      <c r="BC496" s="390"/>
      <c r="BD496" s="390"/>
      <c r="BE496" s="390"/>
      <c r="BF496" s="390"/>
      <c r="BG496" s="390"/>
      <c r="BH496" s="390"/>
      <c r="BI496" s="390"/>
      <c r="BJ496" s="390"/>
      <c r="BK496" s="390"/>
      <c r="BL496" s="390"/>
      <c r="BM496" s="390"/>
      <c r="BN496" s="390"/>
      <c r="BO496" s="390"/>
      <c r="BP496" s="390"/>
      <c r="BQ496" s="390"/>
      <c r="BR496" s="390"/>
      <c r="BS496" s="390"/>
      <c r="BT496" s="391"/>
      <c r="BU496" s="306"/>
      <c r="BV496" s="306"/>
      <c r="BW496" s="305"/>
      <c r="BX496" s="332"/>
    </row>
    <row r="497" spans="2:76" ht="5.25" customHeight="1" x14ac:dyDescent="0.15">
      <c r="B497" s="290"/>
      <c r="C497" s="291"/>
      <c r="D497" s="292"/>
      <c r="G497" s="320"/>
      <c r="H497" s="320"/>
      <c r="I497" s="320"/>
      <c r="J497" s="320"/>
      <c r="K497" s="320"/>
      <c r="L497" s="320"/>
      <c r="M497" s="320"/>
      <c r="N497" s="320"/>
      <c r="O497" s="320"/>
      <c r="P497" s="320"/>
      <c r="Q497" s="321"/>
      <c r="R497" s="389"/>
      <c r="S497" s="390"/>
      <c r="T497" s="390"/>
      <c r="U497" s="390"/>
      <c r="V497" s="390"/>
      <c r="W497" s="390"/>
      <c r="X497" s="390"/>
      <c r="Y497" s="390"/>
      <c r="Z497" s="390"/>
      <c r="AA497" s="390"/>
      <c r="AB497" s="390"/>
      <c r="AC497" s="390"/>
      <c r="AD497" s="390"/>
      <c r="AE497" s="390"/>
      <c r="AF497" s="390"/>
      <c r="AG497" s="390"/>
      <c r="AH497" s="390"/>
      <c r="AI497" s="390"/>
      <c r="AJ497" s="390"/>
      <c r="AK497" s="390"/>
      <c r="AL497" s="390"/>
      <c r="AM497" s="390"/>
      <c r="AN497" s="390"/>
      <c r="AO497" s="390"/>
      <c r="AP497" s="390"/>
      <c r="AQ497" s="390"/>
      <c r="AR497" s="390"/>
      <c r="AS497" s="390"/>
      <c r="AT497" s="390"/>
      <c r="AU497" s="390"/>
      <c r="AV497" s="390"/>
      <c r="AW497" s="390"/>
      <c r="AX497" s="390"/>
      <c r="AY497" s="390"/>
      <c r="AZ497" s="390"/>
      <c r="BA497" s="390"/>
      <c r="BB497" s="390"/>
      <c r="BC497" s="390"/>
      <c r="BD497" s="390"/>
      <c r="BE497" s="390"/>
      <c r="BF497" s="390"/>
      <c r="BG497" s="390"/>
      <c r="BH497" s="390"/>
      <c r="BI497" s="390"/>
      <c r="BJ497" s="390"/>
      <c r="BK497" s="390"/>
      <c r="BL497" s="390"/>
      <c r="BM497" s="390"/>
      <c r="BN497" s="390"/>
      <c r="BO497" s="390"/>
      <c r="BP497" s="390"/>
      <c r="BQ497" s="390"/>
      <c r="BR497" s="390"/>
      <c r="BS497" s="390"/>
      <c r="BT497" s="391"/>
      <c r="BU497" s="306"/>
      <c r="BV497" s="306"/>
      <c r="BW497" s="305"/>
      <c r="BX497" s="332"/>
    </row>
    <row r="498" spans="2:76" ht="5.25" customHeight="1" x14ac:dyDescent="0.15">
      <c r="B498" s="290"/>
      <c r="C498" s="291"/>
      <c r="D498" s="292"/>
      <c r="G498" s="308" t="str">
        <f>"現在"&amp;LEN(R495)&amp;"字"</f>
        <v>現在0字</v>
      </c>
      <c r="H498" s="308"/>
      <c r="I498" s="308"/>
      <c r="J498" s="308"/>
      <c r="K498" s="308"/>
      <c r="L498" s="308"/>
      <c r="M498" s="308"/>
      <c r="N498" s="308"/>
      <c r="O498" s="308"/>
      <c r="P498" s="308"/>
      <c r="Q498" s="309"/>
      <c r="R498" s="389"/>
      <c r="S498" s="390"/>
      <c r="T498" s="390"/>
      <c r="U498" s="390"/>
      <c r="V498" s="390"/>
      <c r="W498" s="390"/>
      <c r="X498" s="390"/>
      <c r="Y498" s="390"/>
      <c r="Z498" s="390"/>
      <c r="AA498" s="390"/>
      <c r="AB498" s="390"/>
      <c r="AC498" s="390"/>
      <c r="AD498" s="390"/>
      <c r="AE498" s="390"/>
      <c r="AF498" s="390"/>
      <c r="AG498" s="390"/>
      <c r="AH498" s="390"/>
      <c r="AI498" s="390"/>
      <c r="AJ498" s="390"/>
      <c r="AK498" s="390"/>
      <c r="AL498" s="390"/>
      <c r="AM498" s="390"/>
      <c r="AN498" s="390"/>
      <c r="AO498" s="390"/>
      <c r="AP498" s="390"/>
      <c r="AQ498" s="390"/>
      <c r="AR498" s="390"/>
      <c r="AS498" s="390"/>
      <c r="AT498" s="390"/>
      <c r="AU498" s="390"/>
      <c r="AV498" s="390"/>
      <c r="AW498" s="390"/>
      <c r="AX498" s="390"/>
      <c r="AY498" s="390"/>
      <c r="AZ498" s="390"/>
      <c r="BA498" s="390"/>
      <c r="BB498" s="390"/>
      <c r="BC498" s="390"/>
      <c r="BD498" s="390"/>
      <c r="BE498" s="390"/>
      <c r="BF498" s="390"/>
      <c r="BG498" s="390"/>
      <c r="BH498" s="390"/>
      <c r="BI498" s="390"/>
      <c r="BJ498" s="390"/>
      <c r="BK498" s="390"/>
      <c r="BL498" s="390"/>
      <c r="BM498" s="390"/>
      <c r="BN498" s="390"/>
      <c r="BO498" s="390"/>
      <c r="BP498" s="390"/>
      <c r="BQ498" s="390"/>
      <c r="BR498" s="390"/>
      <c r="BS498" s="390"/>
      <c r="BT498" s="391"/>
      <c r="BU498" s="306" t="str">
        <f>IF(BV498="","",COUNTIFS($BV$197:BV498,"○"))&amp;BV498</f>
        <v/>
      </c>
      <c r="BV498" s="306" t="str">
        <f t="shared" ref="BV498" si="67">IF(BW498&lt;&gt;"","○","")</f>
        <v/>
      </c>
      <c r="BW498" s="305" t="str">
        <f>DBCS(IF(LEN(R495)&gt;48,MID(R495,49,48),""))</f>
        <v/>
      </c>
      <c r="BX498" s="305"/>
    </row>
    <row r="499" spans="2:76" ht="5.25" customHeight="1" x14ac:dyDescent="0.15">
      <c r="B499" s="290"/>
      <c r="C499" s="291"/>
      <c r="D499" s="292"/>
      <c r="G499" s="308"/>
      <c r="H499" s="308"/>
      <c r="I499" s="308"/>
      <c r="J499" s="308"/>
      <c r="K499" s="308"/>
      <c r="L499" s="308"/>
      <c r="M499" s="308"/>
      <c r="N499" s="308"/>
      <c r="O499" s="308"/>
      <c r="P499" s="308"/>
      <c r="Q499" s="309"/>
      <c r="R499" s="389"/>
      <c r="S499" s="390"/>
      <c r="T499" s="390"/>
      <c r="U499" s="390"/>
      <c r="V499" s="390"/>
      <c r="W499" s="390"/>
      <c r="X499" s="390"/>
      <c r="Y499" s="390"/>
      <c r="Z499" s="390"/>
      <c r="AA499" s="390"/>
      <c r="AB499" s="390"/>
      <c r="AC499" s="390"/>
      <c r="AD499" s="390"/>
      <c r="AE499" s="390"/>
      <c r="AF499" s="390"/>
      <c r="AG499" s="390"/>
      <c r="AH499" s="390"/>
      <c r="AI499" s="390"/>
      <c r="AJ499" s="390"/>
      <c r="AK499" s="390"/>
      <c r="AL499" s="390"/>
      <c r="AM499" s="390"/>
      <c r="AN499" s="390"/>
      <c r="AO499" s="390"/>
      <c r="AP499" s="390"/>
      <c r="AQ499" s="390"/>
      <c r="AR499" s="390"/>
      <c r="AS499" s="390"/>
      <c r="AT499" s="390"/>
      <c r="AU499" s="390"/>
      <c r="AV499" s="390"/>
      <c r="AW499" s="390"/>
      <c r="AX499" s="390"/>
      <c r="AY499" s="390"/>
      <c r="AZ499" s="390"/>
      <c r="BA499" s="390"/>
      <c r="BB499" s="390"/>
      <c r="BC499" s="390"/>
      <c r="BD499" s="390"/>
      <c r="BE499" s="390"/>
      <c r="BF499" s="390"/>
      <c r="BG499" s="390"/>
      <c r="BH499" s="390"/>
      <c r="BI499" s="390"/>
      <c r="BJ499" s="390"/>
      <c r="BK499" s="390"/>
      <c r="BL499" s="390"/>
      <c r="BM499" s="390"/>
      <c r="BN499" s="390"/>
      <c r="BO499" s="390"/>
      <c r="BP499" s="390"/>
      <c r="BQ499" s="390"/>
      <c r="BR499" s="390"/>
      <c r="BS499" s="390"/>
      <c r="BT499" s="391"/>
      <c r="BU499" s="306"/>
      <c r="BV499" s="306"/>
      <c r="BW499" s="305"/>
      <c r="BX499" s="305"/>
    </row>
    <row r="500" spans="2:76" ht="5.25" customHeight="1" x14ac:dyDescent="0.15">
      <c r="B500" s="290"/>
      <c r="C500" s="291"/>
      <c r="D500" s="292"/>
      <c r="G500" s="308"/>
      <c r="H500" s="308"/>
      <c r="I500" s="308"/>
      <c r="J500" s="308"/>
      <c r="K500" s="308"/>
      <c r="L500" s="308"/>
      <c r="M500" s="308"/>
      <c r="N500" s="308"/>
      <c r="O500" s="308"/>
      <c r="P500" s="308"/>
      <c r="Q500" s="309"/>
      <c r="R500" s="389"/>
      <c r="S500" s="390"/>
      <c r="T500" s="390"/>
      <c r="U500" s="390"/>
      <c r="V500" s="390"/>
      <c r="W500" s="390"/>
      <c r="X500" s="390"/>
      <c r="Y500" s="390"/>
      <c r="Z500" s="390"/>
      <c r="AA500" s="390"/>
      <c r="AB500" s="390"/>
      <c r="AC500" s="390"/>
      <c r="AD500" s="390"/>
      <c r="AE500" s="390"/>
      <c r="AF500" s="390"/>
      <c r="AG500" s="390"/>
      <c r="AH500" s="390"/>
      <c r="AI500" s="390"/>
      <c r="AJ500" s="390"/>
      <c r="AK500" s="390"/>
      <c r="AL500" s="390"/>
      <c r="AM500" s="390"/>
      <c r="AN500" s="390"/>
      <c r="AO500" s="390"/>
      <c r="AP500" s="390"/>
      <c r="AQ500" s="390"/>
      <c r="AR500" s="390"/>
      <c r="AS500" s="390"/>
      <c r="AT500" s="390"/>
      <c r="AU500" s="390"/>
      <c r="AV500" s="390"/>
      <c r="AW500" s="390"/>
      <c r="AX500" s="390"/>
      <c r="AY500" s="390"/>
      <c r="AZ500" s="390"/>
      <c r="BA500" s="390"/>
      <c r="BB500" s="390"/>
      <c r="BC500" s="390"/>
      <c r="BD500" s="390"/>
      <c r="BE500" s="390"/>
      <c r="BF500" s="390"/>
      <c r="BG500" s="390"/>
      <c r="BH500" s="390"/>
      <c r="BI500" s="390"/>
      <c r="BJ500" s="390"/>
      <c r="BK500" s="390"/>
      <c r="BL500" s="390"/>
      <c r="BM500" s="390"/>
      <c r="BN500" s="390"/>
      <c r="BO500" s="390"/>
      <c r="BP500" s="390"/>
      <c r="BQ500" s="390"/>
      <c r="BR500" s="390"/>
      <c r="BS500" s="390"/>
      <c r="BT500" s="391"/>
      <c r="BU500" s="306"/>
      <c r="BV500" s="306"/>
      <c r="BW500" s="305"/>
      <c r="BX500" s="305"/>
    </row>
    <row r="501" spans="2:76" ht="5.25" customHeight="1" x14ac:dyDescent="0.15">
      <c r="B501" s="290"/>
      <c r="C501" s="291"/>
      <c r="D501" s="292"/>
      <c r="G501" s="308"/>
      <c r="H501" s="308"/>
      <c r="I501" s="308"/>
      <c r="J501" s="308"/>
      <c r="K501" s="308"/>
      <c r="L501" s="308"/>
      <c r="M501" s="308"/>
      <c r="N501" s="308"/>
      <c r="O501" s="308"/>
      <c r="P501" s="308"/>
      <c r="Q501" s="309"/>
      <c r="R501" s="389"/>
      <c r="S501" s="390"/>
      <c r="T501" s="390"/>
      <c r="U501" s="390"/>
      <c r="V501" s="390"/>
      <c r="W501" s="390"/>
      <c r="X501" s="390"/>
      <c r="Y501" s="390"/>
      <c r="Z501" s="390"/>
      <c r="AA501" s="390"/>
      <c r="AB501" s="390"/>
      <c r="AC501" s="390"/>
      <c r="AD501" s="390"/>
      <c r="AE501" s="390"/>
      <c r="AF501" s="390"/>
      <c r="AG501" s="390"/>
      <c r="AH501" s="390"/>
      <c r="AI501" s="390"/>
      <c r="AJ501" s="390"/>
      <c r="AK501" s="390"/>
      <c r="AL501" s="390"/>
      <c r="AM501" s="390"/>
      <c r="AN501" s="390"/>
      <c r="AO501" s="390"/>
      <c r="AP501" s="390"/>
      <c r="AQ501" s="390"/>
      <c r="AR501" s="390"/>
      <c r="AS501" s="390"/>
      <c r="AT501" s="390"/>
      <c r="AU501" s="390"/>
      <c r="AV501" s="390"/>
      <c r="AW501" s="390"/>
      <c r="AX501" s="390"/>
      <c r="AY501" s="390"/>
      <c r="AZ501" s="390"/>
      <c r="BA501" s="390"/>
      <c r="BB501" s="390"/>
      <c r="BC501" s="390"/>
      <c r="BD501" s="390"/>
      <c r="BE501" s="390"/>
      <c r="BF501" s="390"/>
      <c r="BG501" s="390"/>
      <c r="BH501" s="390"/>
      <c r="BI501" s="390"/>
      <c r="BJ501" s="390"/>
      <c r="BK501" s="390"/>
      <c r="BL501" s="390"/>
      <c r="BM501" s="390"/>
      <c r="BN501" s="390"/>
      <c r="BO501" s="390"/>
      <c r="BP501" s="390"/>
      <c r="BQ501" s="390"/>
      <c r="BR501" s="390"/>
      <c r="BS501" s="390"/>
      <c r="BT501" s="391"/>
      <c r="BU501" s="306" t="str">
        <f>IF(BV501="","",COUNTIFS($BV$197:BV501,"○"))&amp;BV501</f>
        <v/>
      </c>
      <c r="BV501" s="306" t="str">
        <f t="shared" ref="BV501" si="68">IF(BW501&lt;&gt;"","○","")</f>
        <v/>
      </c>
      <c r="BW501" s="305" t="str">
        <f>DBCS(IF(LEN(R495)&gt;98,MID(R495,97,48),""))</f>
        <v/>
      </c>
      <c r="BX501" s="305"/>
    </row>
    <row r="502" spans="2:76" ht="5.25" customHeight="1" x14ac:dyDescent="0.15">
      <c r="B502" s="290"/>
      <c r="C502" s="291"/>
      <c r="D502" s="292"/>
      <c r="G502" s="308"/>
      <c r="H502" s="308"/>
      <c r="I502" s="308"/>
      <c r="J502" s="308"/>
      <c r="K502" s="308"/>
      <c r="L502" s="308"/>
      <c r="M502" s="308"/>
      <c r="N502" s="308"/>
      <c r="O502" s="308"/>
      <c r="P502" s="308"/>
      <c r="Q502" s="309"/>
      <c r="R502" s="389"/>
      <c r="S502" s="390"/>
      <c r="T502" s="390"/>
      <c r="U502" s="390"/>
      <c r="V502" s="390"/>
      <c r="W502" s="390"/>
      <c r="X502" s="390"/>
      <c r="Y502" s="390"/>
      <c r="Z502" s="390"/>
      <c r="AA502" s="390"/>
      <c r="AB502" s="390"/>
      <c r="AC502" s="390"/>
      <c r="AD502" s="390"/>
      <c r="AE502" s="390"/>
      <c r="AF502" s="390"/>
      <c r="AG502" s="390"/>
      <c r="AH502" s="390"/>
      <c r="AI502" s="390"/>
      <c r="AJ502" s="390"/>
      <c r="AK502" s="390"/>
      <c r="AL502" s="390"/>
      <c r="AM502" s="390"/>
      <c r="AN502" s="390"/>
      <c r="AO502" s="390"/>
      <c r="AP502" s="390"/>
      <c r="AQ502" s="390"/>
      <c r="AR502" s="390"/>
      <c r="AS502" s="390"/>
      <c r="AT502" s="390"/>
      <c r="AU502" s="390"/>
      <c r="AV502" s="390"/>
      <c r="AW502" s="390"/>
      <c r="AX502" s="390"/>
      <c r="AY502" s="390"/>
      <c r="AZ502" s="390"/>
      <c r="BA502" s="390"/>
      <c r="BB502" s="390"/>
      <c r="BC502" s="390"/>
      <c r="BD502" s="390"/>
      <c r="BE502" s="390"/>
      <c r="BF502" s="390"/>
      <c r="BG502" s="390"/>
      <c r="BH502" s="390"/>
      <c r="BI502" s="390"/>
      <c r="BJ502" s="390"/>
      <c r="BK502" s="390"/>
      <c r="BL502" s="390"/>
      <c r="BM502" s="390"/>
      <c r="BN502" s="390"/>
      <c r="BO502" s="390"/>
      <c r="BP502" s="390"/>
      <c r="BQ502" s="390"/>
      <c r="BR502" s="390"/>
      <c r="BS502" s="390"/>
      <c r="BT502" s="391"/>
      <c r="BU502" s="306"/>
      <c r="BV502" s="306"/>
      <c r="BW502" s="305"/>
      <c r="BX502" s="305"/>
    </row>
    <row r="503" spans="2:76" ht="5.25" customHeight="1" x14ac:dyDescent="0.15">
      <c r="B503" s="290"/>
      <c r="C503" s="291"/>
      <c r="D503" s="292"/>
      <c r="G503" s="308"/>
      <c r="H503" s="308"/>
      <c r="I503" s="308"/>
      <c r="J503" s="308"/>
      <c r="K503" s="308"/>
      <c r="L503" s="308"/>
      <c r="M503" s="308"/>
      <c r="N503" s="308"/>
      <c r="O503" s="308"/>
      <c r="P503" s="308"/>
      <c r="Q503" s="309"/>
      <c r="R503" s="392"/>
      <c r="S503" s="393"/>
      <c r="T503" s="393"/>
      <c r="U503" s="393"/>
      <c r="V503" s="393"/>
      <c r="W503" s="393"/>
      <c r="X503" s="393"/>
      <c r="Y503" s="393"/>
      <c r="Z503" s="393"/>
      <c r="AA503" s="393"/>
      <c r="AB503" s="393"/>
      <c r="AC503" s="393"/>
      <c r="AD503" s="393"/>
      <c r="AE503" s="393"/>
      <c r="AF503" s="393"/>
      <c r="AG503" s="393"/>
      <c r="AH503" s="393"/>
      <c r="AI503" s="393"/>
      <c r="AJ503" s="393"/>
      <c r="AK503" s="393"/>
      <c r="AL503" s="393"/>
      <c r="AM503" s="393"/>
      <c r="AN503" s="393"/>
      <c r="AO503" s="393"/>
      <c r="AP503" s="393"/>
      <c r="AQ503" s="393"/>
      <c r="AR503" s="393"/>
      <c r="AS503" s="393"/>
      <c r="AT503" s="393"/>
      <c r="AU503" s="393"/>
      <c r="AV503" s="393"/>
      <c r="AW503" s="393"/>
      <c r="AX503" s="393"/>
      <c r="AY503" s="393"/>
      <c r="AZ503" s="393"/>
      <c r="BA503" s="393"/>
      <c r="BB503" s="393"/>
      <c r="BC503" s="393"/>
      <c r="BD503" s="393"/>
      <c r="BE503" s="393"/>
      <c r="BF503" s="393"/>
      <c r="BG503" s="393"/>
      <c r="BH503" s="393"/>
      <c r="BI503" s="393"/>
      <c r="BJ503" s="393"/>
      <c r="BK503" s="393"/>
      <c r="BL503" s="393"/>
      <c r="BM503" s="393"/>
      <c r="BN503" s="393"/>
      <c r="BO503" s="393"/>
      <c r="BP503" s="393"/>
      <c r="BQ503" s="393"/>
      <c r="BR503" s="393"/>
      <c r="BS503" s="393"/>
      <c r="BT503" s="394"/>
      <c r="BU503" s="306"/>
      <c r="BV503" s="306"/>
      <c r="BW503" s="305"/>
      <c r="BX503" s="305"/>
    </row>
    <row r="504" spans="2:76" ht="5.25" customHeight="1" x14ac:dyDescent="0.15">
      <c r="B504" s="290"/>
      <c r="C504" s="291"/>
      <c r="D504" s="292"/>
    </row>
    <row r="505" spans="2:76" ht="5.25" customHeight="1" x14ac:dyDescent="0.15">
      <c r="B505" s="290"/>
      <c r="C505" s="291"/>
      <c r="D505" s="292"/>
      <c r="G505" s="320" t="s">
        <v>238</v>
      </c>
      <c r="H505" s="320"/>
      <c r="I505" s="320"/>
      <c r="J505" s="320"/>
      <c r="K505" s="320"/>
      <c r="L505" s="320"/>
      <c r="M505" s="320"/>
      <c r="N505" s="320"/>
      <c r="O505" s="320"/>
      <c r="P505" s="320"/>
      <c r="Q505" s="321"/>
      <c r="R505" s="386"/>
      <c r="S505" s="387"/>
      <c r="T505" s="387"/>
      <c r="U505" s="387"/>
      <c r="V505" s="387"/>
      <c r="W505" s="387"/>
      <c r="X505" s="387"/>
      <c r="Y505" s="387"/>
      <c r="Z505" s="387"/>
      <c r="AA505" s="387"/>
      <c r="AB505" s="387"/>
      <c r="AC505" s="387"/>
      <c r="AD505" s="387"/>
      <c r="AE505" s="387"/>
      <c r="AF505" s="387"/>
      <c r="AG505" s="387"/>
      <c r="AH505" s="387"/>
      <c r="AI505" s="387"/>
      <c r="AJ505" s="387"/>
      <c r="AK505" s="387"/>
      <c r="AL505" s="387"/>
      <c r="AM505" s="387"/>
      <c r="AN505" s="387"/>
      <c r="AO505" s="387"/>
      <c r="AP505" s="387"/>
      <c r="AQ505" s="387"/>
      <c r="AR505" s="387"/>
      <c r="AS505" s="387"/>
      <c r="AT505" s="387"/>
      <c r="AU505" s="387"/>
      <c r="AV505" s="387"/>
      <c r="AW505" s="387"/>
      <c r="AX505" s="387"/>
      <c r="AY505" s="387"/>
      <c r="AZ505" s="387"/>
      <c r="BA505" s="387"/>
      <c r="BB505" s="387"/>
      <c r="BC505" s="387"/>
      <c r="BD505" s="387"/>
      <c r="BE505" s="387"/>
      <c r="BF505" s="387"/>
      <c r="BG505" s="387"/>
      <c r="BH505" s="387"/>
      <c r="BI505" s="387"/>
      <c r="BJ505" s="387"/>
      <c r="BK505" s="387"/>
      <c r="BL505" s="387"/>
      <c r="BM505" s="387"/>
      <c r="BN505" s="387"/>
      <c r="BO505" s="387"/>
      <c r="BP505" s="387"/>
      <c r="BQ505" s="387"/>
      <c r="BR505" s="387"/>
      <c r="BS505" s="387"/>
      <c r="BT505" s="388"/>
      <c r="BU505" s="306" t="str">
        <f>IF(BV505="","",COUNTIFS($BV$197:BV505,"○"))&amp;BV505</f>
        <v/>
      </c>
      <c r="BV505" s="306" t="str">
        <f>IF(BW505&lt;&gt;"","○","")</f>
        <v/>
      </c>
      <c r="BW505" s="305" t="str">
        <f>DBCS(MID(R505,1,48))</f>
        <v/>
      </c>
      <c r="BX505" s="332" t="s">
        <v>163</v>
      </c>
    </row>
    <row r="506" spans="2:76" ht="5.25" customHeight="1" x14ac:dyDescent="0.15">
      <c r="B506" s="290"/>
      <c r="C506" s="291"/>
      <c r="D506" s="292"/>
      <c r="G506" s="320"/>
      <c r="H506" s="320"/>
      <c r="I506" s="320"/>
      <c r="J506" s="320"/>
      <c r="K506" s="320"/>
      <c r="L506" s="320"/>
      <c r="M506" s="320"/>
      <c r="N506" s="320"/>
      <c r="O506" s="320"/>
      <c r="P506" s="320"/>
      <c r="Q506" s="321"/>
      <c r="R506" s="389"/>
      <c r="S506" s="390"/>
      <c r="T506" s="390"/>
      <c r="U506" s="390"/>
      <c r="V506" s="390"/>
      <c r="W506" s="390"/>
      <c r="X506" s="390"/>
      <c r="Y506" s="390"/>
      <c r="Z506" s="390"/>
      <c r="AA506" s="390"/>
      <c r="AB506" s="390"/>
      <c r="AC506" s="390"/>
      <c r="AD506" s="390"/>
      <c r="AE506" s="390"/>
      <c r="AF506" s="390"/>
      <c r="AG506" s="390"/>
      <c r="AH506" s="390"/>
      <c r="AI506" s="390"/>
      <c r="AJ506" s="390"/>
      <c r="AK506" s="390"/>
      <c r="AL506" s="390"/>
      <c r="AM506" s="390"/>
      <c r="AN506" s="390"/>
      <c r="AO506" s="390"/>
      <c r="AP506" s="390"/>
      <c r="AQ506" s="390"/>
      <c r="AR506" s="390"/>
      <c r="AS506" s="390"/>
      <c r="AT506" s="390"/>
      <c r="AU506" s="390"/>
      <c r="AV506" s="390"/>
      <c r="AW506" s="390"/>
      <c r="AX506" s="390"/>
      <c r="AY506" s="390"/>
      <c r="AZ506" s="390"/>
      <c r="BA506" s="390"/>
      <c r="BB506" s="390"/>
      <c r="BC506" s="390"/>
      <c r="BD506" s="390"/>
      <c r="BE506" s="390"/>
      <c r="BF506" s="390"/>
      <c r="BG506" s="390"/>
      <c r="BH506" s="390"/>
      <c r="BI506" s="390"/>
      <c r="BJ506" s="390"/>
      <c r="BK506" s="390"/>
      <c r="BL506" s="390"/>
      <c r="BM506" s="390"/>
      <c r="BN506" s="390"/>
      <c r="BO506" s="390"/>
      <c r="BP506" s="390"/>
      <c r="BQ506" s="390"/>
      <c r="BR506" s="390"/>
      <c r="BS506" s="390"/>
      <c r="BT506" s="391"/>
      <c r="BU506" s="306"/>
      <c r="BV506" s="306"/>
      <c r="BW506" s="305"/>
      <c r="BX506" s="332"/>
    </row>
    <row r="507" spans="2:76" ht="5.25" customHeight="1" x14ac:dyDescent="0.15">
      <c r="B507" s="290"/>
      <c r="C507" s="291"/>
      <c r="D507" s="292"/>
      <c r="G507" s="320"/>
      <c r="H507" s="320"/>
      <c r="I507" s="320"/>
      <c r="J507" s="320"/>
      <c r="K507" s="320"/>
      <c r="L507" s="320"/>
      <c r="M507" s="320"/>
      <c r="N507" s="320"/>
      <c r="O507" s="320"/>
      <c r="P507" s="320"/>
      <c r="Q507" s="321"/>
      <c r="R507" s="389"/>
      <c r="S507" s="390"/>
      <c r="T507" s="390"/>
      <c r="U507" s="390"/>
      <c r="V507" s="390"/>
      <c r="W507" s="390"/>
      <c r="X507" s="390"/>
      <c r="Y507" s="390"/>
      <c r="Z507" s="390"/>
      <c r="AA507" s="390"/>
      <c r="AB507" s="390"/>
      <c r="AC507" s="390"/>
      <c r="AD507" s="390"/>
      <c r="AE507" s="390"/>
      <c r="AF507" s="390"/>
      <c r="AG507" s="390"/>
      <c r="AH507" s="390"/>
      <c r="AI507" s="390"/>
      <c r="AJ507" s="390"/>
      <c r="AK507" s="390"/>
      <c r="AL507" s="390"/>
      <c r="AM507" s="390"/>
      <c r="AN507" s="390"/>
      <c r="AO507" s="390"/>
      <c r="AP507" s="390"/>
      <c r="AQ507" s="390"/>
      <c r="AR507" s="390"/>
      <c r="AS507" s="390"/>
      <c r="AT507" s="390"/>
      <c r="AU507" s="390"/>
      <c r="AV507" s="390"/>
      <c r="AW507" s="390"/>
      <c r="AX507" s="390"/>
      <c r="AY507" s="390"/>
      <c r="AZ507" s="390"/>
      <c r="BA507" s="390"/>
      <c r="BB507" s="390"/>
      <c r="BC507" s="390"/>
      <c r="BD507" s="390"/>
      <c r="BE507" s="390"/>
      <c r="BF507" s="390"/>
      <c r="BG507" s="390"/>
      <c r="BH507" s="390"/>
      <c r="BI507" s="390"/>
      <c r="BJ507" s="390"/>
      <c r="BK507" s="390"/>
      <c r="BL507" s="390"/>
      <c r="BM507" s="390"/>
      <c r="BN507" s="390"/>
      <c r="BO507" s="390"/>
      <c r="BP507" s="390"/>
      <c r="BQ507" s="390"/>
      <c r="BR507" s="390"/>
      <c r="BS507" s="390"/>
      <c r="BT507" s="391"/>
      <c r="BU507" s="306"/>
      <c r="BV507" s="306"/>
      <c r="BW507" s="305"/>
      <c r="BX507" s="332"/>
    </row>
    <row r="508" spans="2:76" ht="5.25" customHeight="1" x14ac:dyDescent="0.15">
      <c r="B508" s="290"/>
      <c r="C508" s="291"/>
      <c r="D508" s="292"/>
      <c r="G508" s="308" t="str">
        <f>"現在"&amp;LEN(R505)&amp;"字"</f>
        <v>現在0字</v>
      </c>
      <c r="H508" s="308"/>
      <c r="I508" s="308"/>
      <c r="J508" s="308"/>
      <c r="K508" s="308"/>
      <c r="L508" s="308"/>
      <c r="M508" s="308"/>
      <c r="N508" s="308"/>
      <c r="O508" s="308"/>
      <c r="P508" s="308"/>
      <c r="Q508" s="309"/>
      <c r="R508" s="389"/>
      <c r="S508" s="390"/>
      <c r="T508" s="390"/>
      <c r="U508" s="390"/>
      <c r="V508" s="390"/>
      <c r="W508" s="390"/>
      <c r="X508" s="390"/>
      <c r="Y508" s="390"/>
      <c r="Z508" s="390"/>
      <c r="AA508" s="390"/>
      <c r="AB508" s="390"/>
      <c r="AC508" s="390"/>
      <c r="AD508" s="390"/>
      <c r="AE508" s="390"/>
      <c r="AF508" s="390"/>
      <c r="AG508" s="390"/>
      <c r="AH508" s="390"/>
      <c r="AI508" s="390"/>
      <c r="AJ508" s="390"/>
      <c r="AK508" s="390"/>
      <c r="AL508" s="390"/>
      <c r="AM508" s="390"/>
      <c r="AN508" s="390"/>
      <c r="AO508" s="390"/>
      <c r="AP508" s="390"/>
      <c r="AQ508" s="390"/>
      <c r="AR508" s="390"/>
      <c r="AS508" s="390"/>
      <c r="AT508" s="390"/>
      <c r="AU508" s="390"/>
      <c r="AV508" s="390"/>
      <c r="AW508" s="390"/>
      <c r="AX508" s="390"/>
      <c r="AY508" s="390"/>
      <c r="AZ508" s="390"/>
      <c r="BA508" s="390"/>
      <c r="BB508" s="390"/>
      <c r="BC508" s="390"/>
      <c r="BD508" s="390"/>
      <c r="BE508" s="390"/>
      <c r="BF508" s="390"/>
      <c r="BG508" s="390"/>
      <c r="BH508" s="390"/>
      <c r="BI508" s="390"/>
      <c r="BJ508" s="390"/>
      <c r="BK508" s="390"/>
      <c r="BL508" s="390"/>
      <c r="BM508" s="390"/>
      <c r="BN508" s="390"/>
      <c r="BO508" s="390"/>
      <c r="BP508" s="390"/>
      <c r="BQ508" s="390"/>
      <c r="BR508" s="390"/>
      <c r="BS508" s="390"/>
      <c r="BT508" s="391"/>
      <c r="BU508" s="306" t="str">
        <f>IF(BV508="","",COUNTIFS($BV$197:BV508,"○"))&amp;BV508</f>
        <v/>
      </c>
      <c r="BV508" s="306" t="str">
        <f t="shared" ref="BV508" si="69">IF(BW508&lt;&gt;"","○","")</f>
        <v/>
      </c>
      <c r="BW508" s="305" t="str">
        <f>DBCS(IF(LEN(R505)&gt;48,MID(R505,49,48),""))</f>
        <v/>
      </c>
      <c r="BX508" s="305"/>
    </row>
    <row r="509" spans="2:76" ht="5.25" customHeight="1" x14ac:dyDescent="0.15">
      <c r="B509" s="290"/>
      <c r="C509" s="291"/>
      <c r="D509" s="292"/>
      <c r="G509" s="308"/>
      <c r="H509" s="308"/>
      <c r="I509" s="308"/>
      <c r="J509" s="308"/>
      <c r="K509" s="308"/>
      <c r="L509" s="308"/>
      <c r="M509" s="308"/>
      <c r="N509" s="308"/>
      <c r="O509" s="308"/>
      <c r="P509" s="308"/>
      <c r="Q509" s="309"/>
      <c r="R509" s="389"/>
      <c r="S509" s="390"/>
      <c r="T509" s="390"/>
      <c r="U509" s="390"/>
      <c r="V509" s="390"/>
      <c r="W509" s="390"/>
      <c r="X509" s="390"/>
      <c r="Y509" s="390"/>
      <c r="Z509" s="390"/>
      <c r="AA509" s="390"/>
      <c r="AB509" s="390"/>
      <c r="AC509" s="390"/>
      <c r="AD509" s="390"/>
      <c r="AE509" s="390"/>
      <c r="AF509" s="390"/>
      <c r="AG509" s="390"/>
      <c r="AH509" s="390"/>
      <c r="AI509" s="390"/>
      <c r="AJ509" s="390"/>
      <c r="AK509" s="390"/>
      <c r="AL509" s="390"/>
      <c r="AM509" s="390"/>
      <c r="AN509" s="390"/>
      <c r="AO509" s="390"/>
      <c r="AP509" s="390"/>
      <c r="AQ509" s="390"/>
      <c r="AR509" s="390"/>
      <c r="AS509" s="390"/>
      <c r="AT509" s="390"/>
      <c r="AU509" s="390"/>
      <c r="AV509" s="390"/>
      <c r="AW509" s="390"/>
      <c r="AX509" s="390"/>
      <c r="AY509" s="390"/>
      <c r="AZ509" s="390"/>
      <c r="BA509" s="390"/>
      <c r="BB509" s="390"/>
      <c r="BC509" s="390"/>
      <c r="BD509" s="390"/>
      <c r="BE509" s="390"/>
      <c r="BF509" s="390"/>
      <c r="BG509" s="390"/>
      <c r="BH509" s="390"/>
      <c r="BI509" s="390"/>
      <c r="BJ509" s="390"/>
      <c r="BK509" s="390"/>
      <c r="BL509" s="390"/>
      <c r="BM509" s="390"/>
      <c r="BN509" s="390"/>
      <c r="BO509" s="390"/>
      <c r="BP509" s="390"/>
      <c r="BQ509" s="390"/>
      <c r="BR509" s="390"/>
      <c r="BS509" s="390"/>
      <c r="BT509" s="391"/>
      <c r="BU509" s="306"/>
      <c r="BV509" s="306"/>
      <c r="BW509" s="305"/>
      <c r="BX509" s="305"/>
    </row>
    <row r="510" spans="2:76" ht="5.25" customHeight="1" x14ac:dyDescent="0.15">
      <c r="B510" s="290"/>
      <c r="C510" s="291"/>
      <c r="D510" s="292"/>
      <c r="G510" s="308"/>
      <c r="H510" s="308"/>
      <c r="I510" s="308"/>
      <c r="J510" s="308"/>
      <c r="K510" s="308"/>
      <c r="L510" s="308"/>
      <c r="M510" s="308"/>
      <c r="N510" s="308"/>
      <c r="O510" s="308"/>
      <c r="P510" s="308"/>
      <c r="Q510" s="309"/>
      <c r="R510" s="389"/>
      <c r="S510" s="390"/>
      <c r="T510" s="390"/>
      <c r="U510" s="390"/>
      <c r="V510" s="390"/>
      <c r="W510" s="390"/>
      <c r="X510" s="390"/>
      <c r="Y510" s="390"/>
      <c r="Z510" s="390"/>
      <c r="AA510" s="390"/>
      <c r="AB510" s="390"/>
      <c r="AC510" s="390"/>
      <c r="AD510" s="390"/>
      <c r="AE510" s="390"/>
      <c r="AF510" s="390"/>
      <c r="AG510" s="390"/>
      <c r="AH510" s="390"/>
      <c r="AI510" s="390"/>
      <c r="AJ510" s="390"/>
      <c r="AK510" s="390"/>
      <c r="AL510" s="390"/>
      <c r="AM510" s="390"/>
      <c r="AN510" s="390"/>
      <c r="AO510" s="390"/>
      <c r="AP510" s="390"/>
      <c r="AQ510" s="390"/>
      <c r="AR510" s="390"/>
      <c r="AS510" s="390"/>
      <c r="AT510" s="390"/>
      <c r="AU510" s="390"/>
      <c r="AV510" s="390"/>
      <c r="AW510" s="390"/>
      <c r="AX510" s="390"/>
      <c r="AY510" s="390"/>
      <c r="AZ510" s="390"/>
      <c r="BA510" s="390"/>
      <c r="BB510" s="390"/>
      <c r="BC510" s="390"/>
      <c r="BD510" s="390"/>
      <c r="BE510" s="390"/>
      <c r="BF510" s="390"/>
      <c r="BG510" s="390"/>
      <c r="BH510" s="390"/>
      <c r="BI510" s="390"/>
      <c r="BJ510" s="390"/>
      <c r="BK510" s="390"/>
      <c r="BL510" s="390"/>
      <c r="BM510" s="390"/>
      <c r="BN510" s="390"/>
      <c r="BO510" s="390"/>
      <c r="BP510" s="390"/>
      <c r="BQ510" s="390"/>
      <c r="BR510" s="390"/>
      <c r="BS510" s="390"/>
      <c r="BT510" s="391"/>
      <c r="BU510" s="306"/>
      <c r="BV510" s="306"/>
      <c r="BW510" s="305"/>
      <c r="BX510" s="305"/>
    </row>
    <row r="511" spans="2:76" ht="5.25" customHeight="1" x14ac:dyDescent="0.15">
      <c r="B511" s="290"/>
      <c r="C511" s="291"/>
      <c r="D511" s="292"/>
      <c r="G511" s="308"/>
      <c r="H511" s="308"/>
      <c r="I511" s="308"/>
      <c r="J511" s="308"/>
      <c r="K511" s="308"/>
      <c r="L511" s="308"/>
      <c r="M511" s="308"/>
      <c r="N511" s="308"/>
      <c r="O511" s="308"/>
      <c r="P511" s="308"/>
      <c r="Q511" s="309"/>
      <c r="R511" s="389"/>
      <c r="S511" s="390"/>
      <c r="T511" s="390"/>
      <c r="U511" s="390"/>
      <c r="V511" s="390"/>
      <c r="W511" s="390"/>
      <c r="X511" s="390"/>
      <c r="Y511" s="390"/>
      <c r="Z511" s="390"/>
      <c r="AA511" s="390"/>
      <c r="AB511" s="390"/>
      <c r="AC511" s="390"/>
      <c r="AD511" s="390"/>
      <c r="AE511" s="390"/>
      <c r="AF511" s="390"/>
      <c r="AG511" s="390"/>
      <c r="AH511" s="390"/>
      <c r="AI511" s="390"/>
      <c r="AJ511" s="390"/>
      <c r="AK511" s="390"/>
      <c r="AL511" s="390"/>
      <c r="AM511" s="390"/>
      <c r="AN511" s="390"/>
      <c r="AO511" s="390"/>
      <c r="AP511" s="390"/>
      <c r="AQ511" s="390"/>
      <c r="AR511" s="390"/>
      <c r="AS511" s="390"/>
      <c r="AT511" s="390"/>
      <c r="AU511" s="390"/>
      <c r="AV511" s="390"/>
      <c r="AW511" s="390"/>
      <c r="AX511" s="390"/>
      <c r="AY511" s="390"/>
      <c r="AZ511" s="390"/>
      <c r="BA511" s="390"/>
      <c r="BB511" s="390"/>
      <c r="BC511" s="390"/>
      <c r="BD511" s="390"/>
      <c r="BE511" s="390"/>
      <c r="BF511" s="390"/>
      <c r="BG511" s="390"/>
      <c r="BH511" s="390"/>
      <c r="BI511" s="390"/>
      <c r="BJ511" s="390"/>
      <c r="BK511" s="390"/>
      <c r="BL511" s="390"/>
      <c r="BM511" s="390"/>
      <c r="BN511" s="390"/>
      <c r="BO511" s="390"/>
      <c r="BP511" s="390"/>
      <c r="BQ511" s="390"/>
      <c r="BR511" s="390"/>
      <c r="BS511" s="390"/>
      <c r="BT511" s="391"/>
      <c r="BU511" s="306" t="str">
        <f>IF(BV511="","",COUNTIFS($BV$197:BV511,"○"))&amp;BV511</f>
        <v/>
      </c>
      <c r="BV511" s="306" t="str">
        <f t="shared" ref="BV511" si="70">IF(BW511&lt;&gt;"","○","")</f>
        <v/>
      </c>
      <c r="BW511" s="305" t="str">
        <f>DBCS(IF(LEN(R505)&gt;98,MID(R505,97,48),""))</f>
        <v/>
      </c>
      <c r="BX511" s="305"/>
    </row>
    <row r="512" spans="2:76" ht="5.25" customHeight="1" x14ac:dyDescent="0.15">
      <c r="B512" s="290"/>
      <c r="C512" s="291"/>
      <c r="D512" s="292"/>
      <c r="G512" s="308"/>
      <c r="H512" s="308"/>
      <c r="I512" s="308"/>
      <c r="J512" s="308"/>
      <c r="K512" s="308"/>
      <c r="L512" s="308"/>
      <c r="M512" s="308"/>
      <c r="N512" s="308"/>
      <c r="O512" s="308"/>
      <c r="P512" s="308"/>
      <c r="Q512" s="309"/>
      <c r="R512" s="389"/>
      <c r="S512" s="390"/>
      <c r="T512" s="390"/>
      <c r="U512" s="390"/>
      <c r="V512" s="390"/>
      <c r="W512" s="390"/>
      <c r="X512" s="390"/>
      <c r="Y512" s="390"/>
      <c r="Z512" s="390"/>
      <c r="AA512" s="390"/>
      <c r="AB512" s="390"/>
      <c r="AC512" s="390"/>
      <c r="AD512" s="390"/>
      <c r="AE512" s="390"/>
      <c r="AF512" s="390"/>
      <c r="AG512" s="390"/>
      <c r="AH512" s="390"/>
      <c r="AI512" s="390"/>
      <c r="AJ512" s="390"/>
      <c r="AK512" s="390"/>
      <c r="AL512" s="390"/>
      <c r="AM512" s="390"/>
      <c r="AN512" s="390"/>
      <c r="AO512" s="390"/>
      <c r="AP512" s="390"/>
      <c r="AQ512" s="390"/>
      <c r="AR512" s="390"/>
      <c r="AS512" s="390"/>
      <c r="AT512" s="390"/>
      <c r="AU512" s="390"/>
      <c r="AV512" s="390"/>
      <c r="AW512" s="390"/>
      <c r="AX512" s="390"/>
      <c r="AY512" s="390"/>
      <c r="AZ512" s="390"/>
      <c r="BA512" s="390"/>
      <c r="BB512" s="390"/>
      <c r="BC512" s="390"/>
      <c r="BD512" s="390"/>
      <c r="BE512" s="390"/>
      <c r="BF512" s="390"/>
      <c r="BG512" s="390"/>
      <c r="BH512" s="390"/>
      <c r="BI512" s="390"/>
      <c r="BJ512" s="390"/>
      <c r="BK512" s="390"/>
      <c r="BL512" s="390"/>
      <c r="BM512" s="390"/>
      <c r="BN512" s="390"/>
      <c r="BO512" s="390"/>
      <c r="BP512" s="390"/>
      <c r="BQ512" s="390"/>
      <c r="BR512" s="390"/>
      <c r="BS512" s="390"/>
      <c r="BT512" s="391"/>
      <c r="BU512" s="306"/>
      <c r="BV512" s="306"/>
      <c r="BW512" s="305"/>
      <c r="BX512" s="305"/>
    </row>
    <row r="513" spans="2:76" ht="5.25" customHeight="1" x14ac:dyDescent="0.15">
      <c r="B513" s="290"/>
      <c r="C513" s="291"/>
      <c r="D513" s="292"/>
      <c r="G513" s="308"/>
      <c r="H513" s="308"/>
      <c r="I513" s="308"/>
      <c r="J513" s="308"/>
      <c r="K513" s="308"/>
      <c r="L513" s="308"/>
      <c r="M513" s="308"/>
      <c r="N513" s="308"/>
      <c r="O513" s="308"/>
      <c r="P513" s="308"/>
      <c r="Q513" s="309"/>
      <c r="R513" s="392"/>
      <c r="S513" s="393"/>
      <c r="T513" s="393"/>
      <c r="U513" s="393"/>
      <c r="V513" s="393"/>
      <c r="W513" s="393"/>
      <c r="X513" s="393"/>
      <c r="Y513" s="393"/>
      <c r="Z513" s="393"/>
      <c r="AA513" s="393"/>
      <c r="AB513" s="393"/>
      <c r="AC513" s="393"/>
      <c r="AD513" s="393"/>
      <c r="AE513" s="393"/>
      <c r="AF513" s="393"/>
      <c r="AG513" s="393"/>
      <c r="AH513" s="393"/>
      <c r="AI513" s="393"/>
      <c r="AJ513" s="393"/>
      <c r="AK513" s="393"/>
      <c r="AL513" s="393"/>
      <c r="AM513" s="393"/>
      <c r="AN513" s="393"/>
      <c r="AO513" s="393"/>
      <c r="AP513" s="393"/>
      <c r="AQ513" s="393"/>
      <c r="AR513" s="393"/>
      <c r="AS513" s="393"/>
      <c r="AT513" s="393"/>
      <c r="AU513" s="393"/>
      <c r="AV513" s="393"/>
      <c r="AW513" s="393"/>
      <c r="AX513" s="393"/>
      <c r="AY513" s="393"/>
      <c r="AZ513" s="393"/>
      <c r="BA513" s="393"/>
      <c r="BB513" s="393"/>
      <c r="BC513" s="393"/>
      <c r="BD513" s="393"/>
      <c r="BE513" s="393"/>
      <c r="BF513" s="393"/>
      <c r="BG513" s="393"/>
      <c r="BH513" s="393"/>
      <c r="BI513" s="393"/>
      <c r="BJ513" s="393"/>
      <c r="BK513" s="393"/>
      <c r="BL513" s="393"/>
      <c r="BM513" s="393"/>
      <c r="BN513" s="393"/>
      <c r="BO513" s="393"/>
      <c r="BP513" s="393"/>
      <c r="BQ513" s="393"/>
      <c r="BR513" s="393"/>
      <c r="BS513" s="393"/>
      <c r="BT513" s="394"/>
      <c r="BU513" s="306"/>
      <c r="BV513" s="306"/>
      <c r="BW513" s="305"/>
      <c r="BX513" s="305"/>
    </row>
    <row r="514" spans="2:76" ht="5.25" customHeight="1" x14ac:dyDescent="0.15">
      <c r="B514" s="290"/>
      <c r="C514" s="291"/>
      <c r="D514" s="292"/>
    </row>
    <row r="515" spans="2:76" ht="5.25" customHeight="1" x14ac:dyDescent="0.15">
      <c r="B515" s="290"/>
      <c r="C515" s="291"/>
      <c r="D515" s="292"/>
      <c r="G515" s="320" t="s">
        <v>239</v>
      </c>
      <c r="H515" s="320"/>
      <c r="I515" s="320"/>
      <c r="J515" s="320"/>
      <c r="K515" s="320"/>
      <c r="L515" s="320"/>
      <c r="M515" s="320"/>
      <c r="N515" s="320"/>
      <c r="O515" s="320"/>
      <c r="P515" s="320"/>
      <c r="Q515" s="321"/>
      <c r="R515" s="386"/>
      <c r="S515" s="387"/>
      <c r="T515" s="387"/>
      <c r="U515" s="387"/>
      <c r="V515" s="387"/>
      <c r="W515" s="387"/>
      <c r="X515" s="387"/>
      <c r="Y515" s="387"/>
      <c r="Z515" s="387"/>
      <c r="AA515" s="387"/>
      <c r="AB515" s="387"/>
      <c r="AC515" s="387"/>
      <c r="AD515" s="387"/>
      <c r="AE515" s="387"/>
      <c r="AF515" s="387"/>
      <c r="AG515" s="387"/>
      <c r="AH515" s="387"/>
      <c r="AI515" s="387"/>
      <c r="AJ515" s="387"/>
      <c r="AK515" s="387"/>
      <c r="AL515" s="387"/>
      <c r="AM515" s="387"/>
      <c r="AN515" s="387"/>
      <c r="AO515" s="387"/>
      <c r="AP515" s="387"/>
      <c r="AQ515" s="387"/>
      <c r="AR515" s="387"/>
      <c r="AS515" s="387"/>
      <c r="AT515" s="387"/>
      <c r="AU515" s="387"/>
      <c r="AV515" s="387"/>
      <c r="AW515" s="387"/>
      <c r="AX515" s="387"/>
      <c r="AY515" s="387"/>
      <c r="AZ515" s="387"/>
      <c r="BA515" s="387"/>
      <c r="BB515" s="387"/>
      <c r="BC515" s="387"/>
      <c r="BD515" s="387"/>
      <c r="BE515" s="387"/>
      <c r="BF515" s="387"/>
      <c r="BG515" s="387"/>
      <c r="BH515" s="387"/>
      <c r="BI515" s="387"/>
      <c r="BJ515" s="387"/>
      <c r="BK515" s="387"/>
      <c r="BL515" s="387"/>
      <c r="BM515" s="387"/>
      <c r="BN515" s="387"/>
      <c r="BO515" s="387"/>
      <c r="BP515" s="387"/>
      <c r="BQ515" s="387"/>
      <c r="BR515" s="387"/>
      <c r="BS515" s="387"/>
      <c r="BT515" s="388"/>
      <c r="BU515" s="306" t="str">
        <f>IF(BV515="","",COUNTIFS($BV$197:BV515,"○"))&amp;BV515</f>
        <v/>
      </c>
      <c r="BV515" s="306" t="str">
        <f>IF(BW515&lt;&gt;"","○","")</f>
        <v/>
      </c>
      <c r="BW515" s="305" t="str">
        <f>DBCS(MID(R515,1,48))</f>
        <v/>
      </c>
      <c r="BX515" s="332" t="s">
        <v>164</v>
      </c>
    </row>
    <row r="516" spans="2:76" ht="5.25" customHeight="1" x14ac:dyDescent="0.15">
      <c r="B516" s="290"/>
      <c r="C516" s="291"/>
      <c r="D516" s="292"/>
      <c r="G516" s="320"/>
      <c r="H516" s="320"/>
      <c r="I516" s="320"/>
      <c r="J516" s="320"/>
      <c r="K516" s="320"/>
      <c r="L516" s="320"/>
      <c r="M516" s="320"/>
      <c r="N516" s="320"/>
      <c r="O516" s="320"/>
      <c r="P516" s="320"/>
      <c r="Q516" s="321"/>
      <c r="R516" s="389"/>
      <c r="S516" s="390"/>
      <c r="T516" s="390"/>
      <c r="U516" s="390"/>
      <c r="V516" s="390"/>
      <c r="W516" s="390"/>
      <c r="X516" s="390"/>
      <c r="Y516" s="390"/>
      <c r="Z516" s="390"/>
      <c r="AA516" s="390"/>
      <c r="AB516" s="390"/>
      <c r="AC516" s="390"/>
      <c r="AD516" s="390"/>
      <c r="AE516" s="390"/>
      <c r="AF516" s="390"/>
      <c r="AG516" s="390"/>
      <c r="AH516" s="390"/>
      <c r="AI516" s="390"/>
      <c r="AJ516" s="390"/>
      <c r="AK516" s="390"/>
      <c r="AL516" s="390"/>
      <c r="AM516" s="390"/>
      <c r="AN516" s="390"/>
      <c r="AO516" s="390"/>
      <c r="AP516" s="390"/>
      <c r="AQ516" s="390"/>
      <c r="AR516" s="390"/>
      <c r="AS516" s="390"/>
      <c r="AT516" s="390"/>
      <c r="AU516" s="390"/>
      <c r="AV516" s="390"/>
      <c r="AW516" s="390"/>
      <c r="AX516" s="390"/>
      <c r="AY516" s="390"/>
      <c r="AZ516" s="390"/>
      <c r="BA516" s="390"/>
      <c r="BB516" s="390"/>
      <c r="BC516" s="390"/>
      <c r="BD516" s="390"/>
      <c r="BE516" s="390"/>
      <c r="BF516" s="390"/>
      <c r="BG516" s="390"/>
      <c r="BH516" s="390"/>
      <c r="BI516" s="390"/>
      <c r="BJ516" s="390"/>
      <c r="BK516" s="390"/>
      <c r="BL516" s="390"/>
      <c r="BM516" s="390"/>
      <c r="BN516" s="390"/>
      <c r="BO516" s="390"/>
      <c r="BP516" s="390"/>
      <c r="BQ516" s="390"/>
      <c r="BR516" s="390"/>
      <c r="BS516" s="390"/>
      <c r="BT516" s="391"/>
      <c r="BU516" s="306"/>
      <c r="BV516" s="306"/>
      <c r="BW516" s="305"/>
      <c r="BX516" s="332"/>
    </row>
    <row r="517" spans="2:76" ht="5.25" customHeight="1" x14ac:dyDescent="0.15">
      <c r="B517" s="290"/>
      <c r="C517" s="291"/>
      <c r="D517" s="292"/>
      <c r="G517" s="320"/>
      <c r="H517" s="320"/>
      <c r="I517" s="320"/>
      <c r="J517" s="320"/>
      <c r="K517" s="320"/>
      <c r="L517" s="320"/>
      <c r="M517" s="320"/>
      <c r="N517" s="320"/>
      <c r="O517" s="320"/>
      <c r="P517" s="320"/>
      <c r="Q517" s="321"/>
      <c r="R517" s="389"/>
      <c r="S517" s="390"/>
      <c r="T517" s="390"/>
      <c r="U517" s="390"/>
      <c r="V517" s="390"/>
      <c r="W517" s="390"/>
      <c r="X517" s="390"/>
      <c r="Y517" s="390"/>
      <c r="Z517" s="390"/>
      <c r="AA517" s="390"/>
      <c r="AB517" s="390"/>
      <c r="AC517" s="390"/>
      <c r="AD517" s="390"/>
      <c r="AE517" s="390"/>
      <c r="AF517" s="390"/>
      <c r="AG517" s="390"/>
      <c r="AH517" s="390"/>
      <c r="AI517" s="390"/>
      <c r="AJ517" s="390"/>
      <c r="AK517" s="390"/>
      <c r="AL517" s="390"/>
      <c r="AM517" s="390"/>
      <c r="AN517" s="390"/>
      <c r="AO517" s="390"/>
      <c r="AP517" s="390"/>
      <c r="AQ517" s="390"/>
      <c r="AR517" s="390"/>
      <c r="AS517" s="390"/>
      <c r="AT517" s="390"/>
      <c r="AU517" s="390"/>
      <c r="AV517" s="390"/>
      <c r="AW517" s="390"/>
      <c r="AX517" s="390"/>
      <c r="AY517" s="390"/>
      <c r="AZ517" s="390"/>
      <c r="BA517" s="390"/>
      <c r="BB517" s="390"/>
      <c r="BC517" s="390"/>
      <c r="BD517" s="390"/>
      <c r="BE517" s="390"/>
      <c r="BF517" s="390"/>
      <c r="BG517" s="390"/>
      <c r="BH517" s="390"/>
      <c r="BI517" s="390"/>
      <c r="BJ517" s="390"/>
      <c r="BK517" s="390"/>
      <c r="BL517" s="390"/>
      <c r="BM517" s="390"/>
      <c r="BN517" s="390"/>
      <c r="BO517" s="390"/>
      <c r="BP517" s="390"/>
      <c r="BQ517" s="390"/>
      <c r="BR517" s="390"/>
      <c r="BS517" s="390"/>
      <c r="BT517" s="391"/>
      <c r="BU517" s="306"/>
      <c r="BV517" s="306"/>
      <c r="BW517" s="305"/>
      <c r="BX517" s="332"/>
    </row>
    <row r="518" spans="2:76" ht="5.25" customHeight="1" x14ac:dyDescent="0.15">
      <c r="B518" s="290"/>
      <c r="C518" s="291"/>
      <c r="D518" s="292"/>
      <c r="G518" s="308" t="str">
        <f>"現在"&amp;LEN(R515)&amp;"字"</f>
        <v>現在0字</v>
      </c>
      <c r="H518" s="308"/>
      <c r="I518" s="308"/>
      <c r="J518" s="308"/>
      <c r="K518" s="308"/>
      <c r="L518" s="308"/>
      <c r="M518" s="308"/>
      <c r="N518" s="308"/>
      <c r="O518" s="308"/>
      <c r="P518" s="308"/>
      <c r="Q518" s="309"/>
      <c r="R518" s="389"/>
      <c r="S518" s="390"/>
      <c r="T518" s="390"/>
      <c r="U518" s="390"/>
      <c r="V518" s="390"/>
      <c r="W518" s="390"/>
      <c r="X518" s="390"/>
      <c r="Y518" s="390"/>
      <c r="Z518" s="390"/>
      <c r="AA518" s="390"/>
      <c r="AB518" s="390"/>
      <c r="AC518" s="390"/>
      <c r="AD518" s="390"/>
      <c r="AE518" s="390"/>
      <c r="AF518" s="390"/>
      <c r="AG518" s="390"/>
      <c r="AH518" s="390"/>
      <c r="AI518" s="390"/>
      <c r="AJ518" s="390"/>
      <c r="AK518" s="390"/>
      <c r="AL518" s="390"/>
      <c r="AM518" s="390"/>
      <c r="AN518" s="390"/>
      <c r="AO518" s="390"/>
      <c r="AP518" s="390"/>
      <c r="AQ518" s="390"/>
      <c r="AR518" s="390"/>
      <c r="AS518" s="390"/>
      <c r="AT518" s="390"/>
      <c r="AU518" s="390"/>
      <c r="AV518" s="390"/>
      <c r="AW518" s="390"/>
      <c r="AX518" s="390"/>
      <c r="AY518" s="390"/>
      <c r="AZ518" s="390"/>
      <c r="BA518" s="390"/>
      <c r="BB518" s="390"/>
      <c r="BC518" s="390"/>
      <c r="BD518" s="390"/>
      <c r="BE518" s="390"/>
      <c r="BF518" s="390"/>
      <c r="BG518" s="390"/>
      <c r="BH518" s="390"/>
      <c r="BI518" s="390"/>
      <c r="BJ518" s="390"/>
      <c r="BK518" s="390"/>
      <c r="BL518" s="390"/>
      <c r="BM518" s="390"/>
      <c r="BN518" s="390"/>
      <c r="BO518" s="390"/>
      <c r="BP518" s="390"/>
      <c r="BQ518" s="390"/>
      <c r="BR518" s="390"/>
      <c r="BS518" s="390"/>
      <c r="BT518" s="391"/>
      <c r="BU518" s="306" t="str">
        <f>IF(BV518="","",COUNTIFS($BV$197:BV518,"○"))&amp;BV518</f>
        <v/>
      </c>
      <c r="BV518" s="306" t="str">
        <f t="shared" ref="BV518" si="71">IF(BW518&lt;&gt;"","○","")</f>
        <v/>
      </c>
      <c r="BW518" s="305" t="str">
        <f>DBCS(IF(LEN(R515)&gt;48,MID(R515,49,48),""))</f>
        <v/>
      </c>
      <c r="BX518" s="305"/>
    </row>
    <row r="519" spans="2:76" ht="5.25" customHeight="1" x14ac:dyDescent="0.15">
      <c r="B519" s="290"/>
      <c r="C519" s="291"/>
      <c r="D519" s="292"/>
      <c r="G519" s="308"/>
      <c r="H519" s="308"/>
      <c r="I519" s="308"/>
      <c r="J519" s="308"/>
      <c r="K519" s="308"/>
      <c r="L519" s="308"/>
      <c r="M519" s="308"/>
      <c r="N519" s="308"/>
      <c r="O519" s="308"/>
      <c r="P519" s="308"/>
      <c r="Q519" s="309"/>
      <c r="R519" s="389"/>
      <c r="S519" s="390"/>
      <c r="T519" s="390"/>
      <c r="U519" s="390"/>
      <c r="V519" s="390"/>
      <c r="W519" s="390"/>
      <c r="X519" s="390"/>
      <c r="Y519" s="390"/>
      <c r="Z519" s="390"/>
      <c r="AA519" s="390"/>
      <c r="AB519" s="390"/>
      <c r="AC519" s="390"/>
      <c r="AD519" s="390"/>
      <c r="AE519" s="390"/>
      <c r="AF519" s="390"/>
      <c r="AG519" s="390"/>
      <c r="AH519" s="390"/>
      <c r="AI519" s="390"/>
      <c r="AJ519" s="390"/>
      <c r="AK519" s="390"/>
      <c r="AL519" s="390"/>
      <c r="AM519" s="390"/>
      <c r="AN519" s="390"/>
      <c r="AO519" s="390"/>
      <c r="AP519" s="390"/>
      <c r="AQ519" s="390"/>
      <c r="AR519" s="390"/>
      <c r="AS519" s="390"/>
      <c r="AT519" s="390"/>
      <c r="AU519" s="390"/>
      <c r="AV519" s="390"/>
      <c r="AW519" s="390"/>
      <c r="AX519" s="390"/>
      <c r="AY519" s="390"/>
      <c r="AZ519" s="390"/>
      <c r="BA519" s="390"/>
      <c r="BB519" s="390"/>
      <c r="BC519" s="390"/>
      <c r="BD519" s="390"/>
      <c r="BE519" s="390"/>
      <c r="BF519" s="390"/>
      <c r="BG519" s="390"/>
      <c r="BH519" s="390"/>
      <c r="BI519" s="390"/>
      <c r="BJ519" s="390"/>
      <c r="BK519" s="390"/>
      <c r="BL519" s="390"/>
      <c r="BM519" s="390"/>
      <c r="BN519" s="390"/>
      <c r="BO519" s="390"/>
      <c r="BP519" s="390"/>
      <c r="BQ519" s="390"/>
      <c r="BR519" s="390"/>
      <c r="BS519" s="390"/>
      <c r="BT519" s="391"/>
      <c r="BU519" s="306"/>
      <c r="BV519" s="306"/>
      <c r="BW519" s="305"/>
      <c r="BX519" s="305"/>
    </row>
    <row r="520" spans="2:76" ht="5.25" customHeight="1" x14ac:dyDescent="0.15">
      <c r="B520" s="290"/>
      <c r="C520" s="291"/>
      <c r="D520" s="292"/>
      <c r="G520" s="308"/>
      <c r="H520" s="308"/>
      <c r="I520" s="308"/>
      <c r="J520" s="308"/>
      <c r="K520" s="308"/>
      <c r="L520" s="308"/>
      <c r="M520" s="308"/>
      <c r="N520" s="308"/>
      <c r="O520" s="308"/>
      <c r="P520" s="308"/>
      <c r="Q520" s="309"/>
      <c r="R520" s="389"/>
      <c r="S520" s="390"/>
      <c r="T520" s="390"/>
      <c r="U520" s="390"/>
      <c r="V520" s="390"/>
      <c r="W520" s="390"/>
      <c r="X520" s="390"/>
      <c r="Y520" s="390"/>
      <c r="Z520" s="390"/>
      <c r="AA520" s="390"/>
      <c r="AB520" s="390"/>
      <c r="AC520" s="390"/>
      <c r="AD520" s="390"/>
      <c r="AE520" s="390"/>
      <c r="AF520" s="390"/>
      <c r="AG520" s="390"/>
      <c r="AH520" s="390"/>
      <c r="AI520" s="390"/>
      <c r="AJ520" s="390"/>
      <c r="AK520" s="390"/>
      <c r="AL520" s="390"/>
      <c r="AM520" s="390"/>
      <c r="AN520" s="390"/>
      <c r="AO520" s="390"/>
      <c r="AP520" s="390"/>
      <c r="AQ520" s="390"/>
      <c r="AR520" s="390"/>
      <c r="AS520" s="390"/>
      <c r="AT520" s="390"/>
      <c r="AU520" s="390"/>
      <c r="AV520" s="390"/>
      <c r="AW520" s="390"/>
      <c r="AX520" s="390"/>
      <c r="AY520" s="390"/>
      <c r="AZ520" s="390"/>
      <c r="BA520" s="390"/>
      <c r="BB520" s="390"/>
      <c r="BC520" s="390"/>
      <c r="BD520" s="390"/>
      <c r="BE520" s="390"/>
      <c r="BF520" s="390"/>
      <c r="BG520" s="390"/>
      <c r="BH520" s="390"/>
      <c r="BI520" s="390"/>
      <c r="BJ520" s="390"/>
      <c r="BK520" s="390"/>
      <c r="BL520" s="390"/>
      <c r="BM520" s="390"/>
      <c r="BN520" s="390"/>
      <c r="BO520" s="390"/>
      <c r="BP520" s="390"/>
      <c r="BQ520" s="390"/>
      <c r="BR520" s="390"/>
      <c r="BS520" s="390"/>
      <c r="BT520" s="391"/>
      <c r="BU520" s="306"/>
      <c r="BV520" s="306"/>
      <c r="BW520" s="305"/>
      <c r="BX520" s="305"/>
    </row>
    <row r="521" spans="2:76" ht="5.25" customHeight="1" x14ac:dyDescent="0.15">
      <c r="B521" s="290"/>
      <c r="C521" s="291"/>
      <c r="D521" s="292"/>
      <c r="G521" s="308"/>
      <c r="H521" s="308"/>
      <c r="I521" s="308"/>
      <c r="J521" s="308"/>
      <c r="K521" s="308"/>
      <c r="L521" s="308"/>
      <c r="M521" s="308"/>
      <c r="N521" s="308"/>
      <c r="O521" s="308"/>
      <c r="P521" s="308"/>
      <c r="Q521" s="309"/>
      <c r="R521" s="389"/>
      <c r="S521" s="390"/>
      <c r="T521" s="390"/>
      <c r="U521" s="390"/>
      <c r="V521" s="390"/>
      <c r="W521" s="390"/>
      <c r="X521" s="390"/>
      <c r="Y521" s="390"/>
      <c r="Z521" s="390"/>
      <c r="AA521" s="390"/>
      <c r="AB521" s="390"/>
      <c r="AC521" s="390"/>
      <c r="AD521" s="390"/>
      <c r="AE521" s="390"/>
      <c r="AF521" s="390"/>
      <c r="AG521" s="390"/>
      <c r="AH521" s="390"/>
      <c r="AI521" s="390"/>
      <c r="AJ521" s="390"/>
      <c r="AK521" s="390"/>
      <c r="AL521" s="390"/>
      <c r="AM521" s="390"/>
      <c r="AN521" s="390"/>
      <c r="AO521" s="390"/>
      <c r="AP521" s="390"/>
      <c r="AQ521" s="390"/>
      <c r="AR521" s="390"/>
      <c r="AS521" s="390"/>
      <c r="AT521" s="390"/>
      <c r="AU521" s="390"/>
      <c r="AV521" s="390"/>
      <c r="AW521" s="390"/>
      <c r="AX521" s="390"/>
      <c r="AY521" s="390"/>
      <c r="AZ521" s="390"/>
      <c r="BA521" s="390"/>
      <c r="BB521" s="390"/>
      <c r="BC521" s="390"/>
      <c r="BD521" s="390"/>
      <c r="BE521" s="390"/>
      <c r="BF521" s="390"/>
      <c r="BG521" s="390"/>
      <c r="BH521" s="390"/>
      <c r="BI521" s="390"/>
      <c r="BJ521" s="390"/>
      <c r="BK521" s="390"/>
      <c r="BL521" s="390"/>
      <c r="BM521" s="390"/>
      <c r="BN521" s="390"/>
      <c r="BO521" s="390"/>
      <c r="BP521" s="390"/>
      <c r="BQ521" s="390"/>
      <c r="BR521" s="390"/>
      <c r="BS521" s="390"/>
      <c r="BT521" s="391"/>
      <c r="BU521" s="306" t="str">
        <f>IF(BV521="","",COUNTIFS($BV$197:BV521,"○"))&amp;BV521</f>
        <v/>
      </c>
      <c r="BV521" s="306" t="str">
        <f t="shared" ref="BV521" si="72">IF(BW521&lt;&gt;"","○","")</f>
        <v/>
      </c>
      <c r="BW521" s="305" t="str">
        <f>DBCS(IF(LEN(R515)&gt;98,MID(R515,97,48),""))</f>
        <v/>
      </c>
      <c r="BX521" s="305"/>
    </row>
    <row r="522" spans="2:76" ht="5.25" customHeight="1" x14ac:dyDescent="0.15">
      <c r="B522" s="290"/>
      <c r="C522" s="291"/>
      <c r="D522" s="292"/>
      <c r="G522" s="308"/>
      <c r="H522" s="308"/>
      <c r="I522" s="308"/>
      <c r="J522" s="308"/>
      <c r="K522" s="308"/>
      <c r="L522" s="308"/>
      <c r="M522" s="308"/>
      <c r="N522" s="308"/>
      <c r="O522" s="308"/>
      <c r="P522" s="308"/>
      <c r="Q522" s="309"/>
      <c r="R522" s="389"/>
      <c r="S522" s="390"/>
      <c r="T522" s="390"/>
      <c r="U522" s="390"/>
      <c r="V522" s="390"/>
      <c r="W522" s="390"/>
      <c r="X522" s="390"/>
      <c r="Y522" s="390"/>
      <c r="Z522" s="390"/>
      <c r="AA522" s="390"/>
      <c r="AB522" s="390"/>
      <c r="AC522" s="390"/>
      <c r="AD522" s="390"/>
      <c r="AE522" s="390"/>
      <c r="AF522" s="390"/>
      <c r="AG522" s="390"/>
      <c r="AH522" s="390"/>
      <c r="AI522" s="390"/>
      <c r="AJ522" s="390"/>
      <c r="AK522" s="390"/>
      <c r="AL522" s="390"/>
      <c r="AM522" s="390"/>
      <c r="AN522" s="390"/>
      <c r="AO522" s="390"/>
      <c r="AP522" s="390"/>
      <c r="AQ522" s="390"/>
      <c r="AR522" s="390"/>
      <c r="AS522" s="390"/>
      <c r="AT522" s="390"/>
      <c r="AU522" s="390"/>
      <c r="AV522" s="390"/>
      <c r="AW522" s="390"/>
      <c r="AX522" s="390"/>
      <c r="AY522" s="390"/>
      <c r="AZ522" s="390"/>
      <c r="BA522" s="390"/>
      <c r="BB522" s="390"/>
      <c r="BC522" s="390"/>
      <c r="BD522" s="390"/>
      <c r="BE522" s="390"/>
      <c r="BF522" s="390"/>
      <c r="BG522" s="390"/>
      <c r="BH522" s="390"/>
      <c r="BI522" s="390"/>
      <c r="BJ522" s="390"/>
      <c r="BK522" s="390"/>
      <c r="BL522" s="390"/>
      <c r="BM522" s="390"/>
      <c r="BN522" s="390"/>
      <c r="BO522" s="390"/>
      <c r="BP522" s="390"/>
      <c r="BQ522" s="390"/>
      <c r="BR522" s="390"/>
      <c r="BS522" s="390"/>
      <c r="BT522" s="391"/>
      <c r="BU522" s="306"/>
      <c r="BV522" s="306"/>
      <c r="BW522" s="305"/>
      <c r="BX522" s="305"/>
    </row>
    <row r="523" spans="2:76" ht="5.25" customHeight="1" x14ac:dyDescent="0.15">
      <c r="B523" s="290"/>
      <c r="C523" s="291"/>
      <c r="D523" s="292"/>
      <c r="G523" s="308"/>
      <c r="H523" s="308"/>
      <c r="I523" s="308"/>
      <c r="J523" s="308"/>
      <c r="K523" s="308"/>
      <c r="L523" s="308"/>
      <c r="M523" s="308"/>
      <c r="N523" s="308"/>
      <c r="O523" s="308"/>
      <c r="P523" s="308"/>
      <c r="Q523" s="309"/>
      <c r="R523" s="392"/>
      <c r="S523" s="393"/>
      <c r="T523" s="393"/>
      <c r="U523" s="393"/>
      <c r="V523" s="393"/>
      <c r="W523" s="393"/>
      <c r="X523" s="393"/>
      <c r="Y523" s="393"/>
      <c r="Z523" s="393"/>
      <c r="AA523" s="393"/>
      <c r="AB523" s="393"/>
      <c r="AC523" s="393"/>
      <c r="AD523" s="393"/>
      <c r="AE523" s="393"/>
      <c r="AF523" s="393"/>
      <c r="AG523" s="393"/>
      <c r="AH523" s="393"/>
      <c r="AI523" s="393"/>
      <c r="AJ523" s="393"/>
      <c r="AK523" s="393"/>
      <c r="AL523" s="393"/>
      <c r="AM523" s="393"/>
      <c r="AN523" s="393"/>
      <c r="AO523" s="393"/>
      <c r="AP523" s="393"/>
      <c r="AQ523" s="393"/>
      <c r="AR523" s="393"/>
      <c r="AS523" s="393"/>
      <c r="AT523" s="393"/>
      <c r="AU523" s="393"/>
      <c r="AV523" s="393"/>
      <c r="AW523" s="393"/>
      <c r="AX523" s="393"/>
      <c r="AY523" s="393"/>
      <c r="AZ523" s="393"/>
      <c r="BA523" s="393"/>
      <c r="BB523" s="393"/>
      <c r="BC523" s="393"/>
      <c r="BD523" s="393"/>
      <c r="BE523" s="393"/>
      <c r="BF523" s="393"/>
      <c r="BG523" s="393"/>
      <c r="BH523" s="393"/>
      <c r="BI523" s="393"/>
      <c r="BJ523" s="393"/>
      <c r="BK523" s="393"/>
      <c r="BL523" s="393"/>
      <c r="BM523" s="393"/>
      <c r="BN523" s="393"/>
      <c r="BO523" s="393"/>
      <c r="BP523" s="393"/>
      <c r="BQ523" s="393"/>
      <c r="BR523" s="393"/>
      <c r="BS523" s="393"/>
      <c r="BT523" s="394"/>
      <c r="BU523" s="306"/>
      <c r="BV523" s="306"/>
      <c r="BW523" s="305"/>
      <c r="BX523" s="305"/>
    </row>
    <row r="524" spans="2:76" ht="5.25" customHeight="1" x14ac:dyDescent="0.15">
      <c r="B524" s="290"/>
      <c r="C524" s="291"/>
      <c r="D524" s="292"/>
    </row>
    <row r="525" spans="2:76" ht="5.25" customHeight="1" x14ac:dyDescent="0.15">
      <c r="B525" s="290"/>
      <c r="C525" s="291"/>
      <c r="D525" s="292"/>
      <c r="G525" s="320" t="s">
        <v>240</v>
      </c>
      <c r="H525" s="320"/>
      <c r="I525" s="320"/>
      <c r="J525" s="320"/>
      <c r="K525" s="320"/>
      <c r="L525" s="320"/>
      <c r="M525" s="320"/>
      <c r="N525" s="320"/>
      <c r="O525" s="320"/>
      <c r="P525" s="320"/>
      <c r="Q525" s="321"/>
      <c r="R525" s="386"/>
      <c r="S525" s="387"/>
      <c r="T525" s="387"/>
      <c r="U525" s="387"/>
      <c r="V525" s="387"/>
      <c r="W525" s="387"/>
      <c r="X525" s="387"/>
      <c r="Y525" s="387"/>
      <c r="Z525" s="387"/>
      <c r="AA525" s="387"/>
      <c r="AB525" s="387"/>
      <c r="AC525" s="387"/>
      <c r="AD525" s="387"/>
      <c r="AE525" s="387"/>
      <c r="AF525" s="387"/>
      <c r="AG525" s="387"/>
      <c r="AH525" s="387"/>
      <c r="AI525" s="387"/>
      <c r="AJ525" s="387"/>
      <c r="AK525" s="387"/>
      <c r="AL525" s="387"/>
      <c r="AM525" s="387"/>
      <c r="AN525" s="387"/>
      <c r="AO525" s="387"/>
      <c r="AP525" s="387"/>
      <c r="AQ525" s="387"/>
      <c r="AR525" s="387"/>
      <c r="AS525" s="387"/>
      <c r="AT525" s="387"/>
      <c r="AU525" s="387"/>
      <c r="AV525" s="387"/>
      <c r="AW525" s="387"/>
      <c r="AX525" s="387"/>
      <c r="AY525" s="387"/>
      <c r="AZ525" s="387"/>
      <c r="BA525" s="387"/>
      <c r="BB525" s="387"/>
      <c r="BC525" s="387"/>
      <c r="BD525" s="387"/>
      <c r="BE525" s="387"/>
      <c r="BF525" s="387"/>
      <c r="BG525" s="387"/>
      <c r="BH525" s="387"/>
      <c r="BI525" s="387"/>
      <c r="BJ525" s="387"/>
      <c r="BK525" s="387"/>
      <c r="BL525" s="387"/>
      <c r="BM525" s="387"/>
      <c r="BN525" s="387"/>
      <c r="BO525" s="387"/>
      <c r="BP525" s="387"/>
      <c r="BQ525" s="387"/>
      <c r="BR525" s="387"/>
      <c r="BS525" s="387"/>
      <c r="BT525" s="388"/>
      <c r="BU525" s="306" t="str">
        <f>IF(BV525="","",COUNTIFS($BV$197:BV525,"○"))&amp;BV525</f>
        <v/>
      </c>
      <c r="BV525" s="306" t="str">
        <f>IF(BW525&lt;&gt;"","○","")</f>
        <v/>
      </c>
      <c r="BW525" s="305" t="str">
        <f>DBCS(MID(R525,1,48))</f>
        <v/>
      </c>
      <c r="BX525" s="332" t="s">
        <v>165</v>
      </c>
    </row>
    <row r="526" spans="2:76" ht="5.25" customHeight="1" x14ac:dyDescent="0.15">
      <c r="B526" s="290"/>
      <c r="C526" s="291"/>
      <c r="D526" s="292"/>
      <c r="G526" s="320"/>
      <c r="H526" s="320"/>
      <c r="I526" s="320"/>
      <c r="J526" s="320"/>
      <c r="K526" s="320"/>
      <c r="L526" s="320"/>
      <c r="M526" s="320"/>
      <c r="N526" s="320"/>
      <c r="O526" s="320"/>
      <c r="P526" s="320"/>
      <c r="Q526" s="321"/>
      <c r="R526" s="389"/>
      <c r="S526" s="390"/>
      <c r="T526" s="390"/>
      <c r="U526" s="390"/>
      <c r="V526" s="390"/>
      <c r="W526" s="390"/>
      <c r="X526" s="390"/>
      <c r="Y526" s="390"/>
      <c r="Z526" s="390"/>
      <c r="AA526" s="390"/>
      <c r="AB526" s="390"/>
      <c r="AC526" s="390"/>
      <c r="AD526" s="390"/>
      <c r="AE526" s="390"/>
      <c r="AF526" s="390"/>
      <c r="AG526" s="390"/>
      <c r="AH526" s="390"/>
      <c r="AI526" s="390"/>
      <c r="AJ526" s="390"/>
      <c r="AK526" s="390"/>
      <c r="AL526" s="390"/>
      <c r="AM526" s="390"/>
      <c r="AN526" s="390"/>
      <c r="AO526" s="390"/>
      <c r="AP526" s="390"/>
      <c r="AQ526" s="390"/>
      <c r="AR526" s="390"/>
      <c r="AS526" s="390"/>
      <c r="AT526" s="390"/>
      <c r="AU526" s="390"/>
      <c r="AV526" s="390"/>
      <c r="AW526" s="390"/>
      <c r="AX526" s="390"/>
      <c r="AY526" s="390"/>
      <c r="AZ526" s="390"/>
      <c r="BA526" s="390"/>
      <c r="BB526" s="390"/>
      <c r="BC526" s="390"/>
      <c r="BD526" s="390"/>
      <c r="BE526" s="390"/>
      <c r="BF526" s="390"/>
      <c r="BG526" s="390"/>
      <c r="BH526" s="390"/>
      <c r="BI526" s="390"/>
      <c r="BJ526" s="390"/>
      <c r="BK526" s="390"/>
      <c r="BL526" s="390"/>
      <c r="BM526" s="390"/>
      <c r="BN526" s="390"/>
      <c r="BO526" s="390"/>
      <c r="BP526" s="390"/>
      <c r="BQ526" s="390"/>
      <c r="BR526" s="390"/>
      <c r="BS526" s="390"/>
      <c r="BT526" s="391"/>
      <c r="BU526" s="306"/>
      <c r="BV526" s="306"/>
      <c r="BW526" s="305"/>
      <c r="BX526" s="332"/>
    </row>
    <row r="527" spans="2:76" ht="5.25" customHeight="1" x14ac:dyDescent="0.15">
      <c r="B527" s="290"/>
      <c r="C527" s="291"/>
      <c r="D527" s="292"/>
      <c r="G527" s="320"/>
      <c r="H527" s="320"/>
      <c r="I527" s="320"/>
      <c r="J527" s="320"/>
      <c r="K527" s="320"/>
      <c r="L527" s="320"/>
      <c r="M527" s="320"/>
      <c r="N527" s="320"/>
      <c r="O527" s="320"/>
      <c r="P527" s="320"/>
      <c r="Q527" s="321"/>
      <c r="R527" s="389"/>
      <c r="S527" s="390"/>
      <c r="T527" s="390"/>
      <c r="U527" s="390"/>
      <c r="V527" s="390"/>
      <c r="W527" s="390"/>
      <c r="X527" s="390"/>
      <c r="Y527" s="390"/>
      <c r="Z527" s="390"/>
      <c r="AA527" s="390"/>
      <c r="AB527" s="390"/>
      <c r="AC527" s="390"/>
      <c r="AD527" s="390"/>
      <c r="AE527" s="390"/>
      <c r="AF527" s="390"/>
      <c r="AG527" s="390"/>
      <c r="AH527" s="390"/>
      <c r="AI527" s="390"/>
      <c r="AJ527" s="390"/>
      <c r="AK527" s="390"/>
      <c r="AL527" s="390"/>
      <c r="AM527" s="390"/>
      <c r="AN527" s="390"/>
      <c r="AO527" s="390"/>
      <c r="AP527" s="390"/>
      <c r="AQ527" s="390"/>
      <c r="AR527" s="390"/>
      <c r="AS527" s="390"/>
      <c r="AT527" s="390"/>
      <c r="AU527" s="390"/>
      <c r="AV527" s="390"/>
      <c r="AW527" s="390"/>
      <c r="AX527" s="390"/>
      <c r="AY527" s="390"/>
      <c r="AZ527" s="390"/>
      <c r="BA527" s="390"/>
      <c r="BB527" s="390"/>
      <c r="BC527" s="390"/>
      <c r="BD527" s="390"/>
      <c r="BE527" s="390"/>
      <c r="BF527" s="390"/>
      <c r="BG527" s="390"/>
      <c r="BH527" s="390"/>
      <c r="BI527" s="390"/>
      <c r="BJ527" s="390"/>
      <c r="BK527" s="390"/>
      <c r="BL527" s="390"/>
      <c r="BM527" s="390"/>
      <c r="BN527" s="390"/>
      <c r="BO527" s="390"/>
      <c r="BP527" s="390"/>
      <c r="BQ527" s="390"/>
      <c r="BR527" s="390"/>
      <c r="BS527" s="390"/>
      <c r="BT527" s="391"/>
      <c r="BU527" s="306"/>
      <c r="BV527" s="306"/>
      <c r="BW527" s="305"/>
      <c r="BX527" s="332"/>
    </row>
    <row r="528" spans="2:76" ht="5.25" customHeight="1" x14ac:dyDescent="0.15">
      <c r="B528" s="290"/>
      <c r="C528" s="291"/>
      <c r="D528" s="292"/>
      <c r="G528" s="308" t="str">
        <f>"現在"&amp;LEN(R525)&amp;"字"</f>
        <v>現在0字</v>
      </c>
      <c r="H528" s="308"/>
      <c r="I528" s="308"/>
      <c r="J528" s="308"/>
      <c r="K528" s="308"/>
      <c r="L528" s="308"/>
      <c r="M528" s="308"/>
      <c r="N528" s="308"/>
      <c r="O528" s="308"/>
      <c r="P528" s="308"/>
      <c r="Q528" s="309"/>
      <c r="R528" s="389"/>
      <c r="S528" s="390"/>
      <c r="T528" s="390"/>
      <c r="U528" s="390"/>
      <c r="V528" s="390"/>
      <c r="W528" s="390"/>
      <c r="X528" s="390"/>
      <c r="Y528" s="390"/>
      <c r="Z528" s="390"/>
      <c r="AA528" s="390"/>
      <c r="AB528" s="390"/>
      <c r="AC528" s="390"/>
      <c r="AD528" s="390"/>
      <c r="AE528" s="390"/>
      <c r="AF528" s="390"/>
      <c r="AG528" s="390"/>
      <c r="AH528" s="390"/>
      <c r="AI528" s="390"/>
      <c r="AJ528" s="390"/>
      <c r="AK528" s="390"/>
      <c r="AL528" s="390"/>
      <c r="AM528" s="390"/>
      <c r="AN528" s="390"/>
      <c r="AO528" s="390"/>
      <c r="AP528" s="390"/>
      <c r="AQ528" s="390"/>
      <c r="AR528" s="390"/>
      <c r="AS528" s="390"/>
      <c r="AT528" s="390"/>
      <c r="AU528" s="390"/>
      <c r="AV528" s="390"/>
      <c r="AW528" s="390"/>
      <c r="AX528" s="390"/>
      <c r="AY528" s="390"/>
      <c r="AZ528" s="390"/>
      <c r="BA528" s="390"/>
      <c r="BB528" s="390"/>
      <c r="BC528" s="390"/>
      <c r="BD528" s="390"/>
      <c r="BE528" s="390"/>
      <c r="BF528" s="390"/>
      <c r="BG528" s="390"/>
      <c r="BH528" s="390"/>
      <c r="BI528" s="390"/>
      <c r="BJ528" s="390"/>
      <c r="BK528" s="390"/>
      <c r="BL528" s="390"/>
      <c r="BM528" s="390"/>
      <c r="BN528" s="390"/>
      <c r="BO528" s="390"/>
      <c r="BP528" s="390"/>
      <c r="BQ528" s="390"/>
      <c r="BR528" s="390"/>
      <c r="BS528" s="390"/>
      <c r="BT528" s="391"/>
      <c r="BU528" s="306" t="str">
        <f>IF(BV528="","",COUNTIFS($BV$197:BV528,"○"))&amp;BV528</f>
        <v/>
      </c>
      <c r="BV528" s="306" t="str">
        <f t="shared" ref="BV528" si="73">IF(BW528&lt;&gt;"","○","")</f>
        <v/>
      </c>
      <c r="BW528" s="305" t="str">
        <f>DBCS(IF(LEN(R525)&gt;48,MID(R525,49,48),""))</f>
        <v/>
      </c>
      <c r="BX528" s="305"/>
    </row>
    <row r="529" spans="2:79" ht="5.25" customHeight="1" x14ac:dyDescent="0.15">
      <c r="B529" s="290"/>
      <c r="C529" s="291"/>
      <c r="D529" s="292"/>
      <c r="G529" s="308"/>
      <c r="H529" s="308"/>
      <c r="I529" s="308"/>
      <c r="J529" s="308"/>
      <c r="K529" s="308"/>
      <c r="L529" s="308"/>
      <c r="M529" s="308"/>
      <c r="N529" s="308"/>
      <c r="O529" s="308"/>
      <c r="P529" s="308"/>
      <c r="Q529" s="309"/>
      <c r="R529" s="389"/>
      <c r="S529" s="390"/>
      <c r="T529" s="390"/>
      <c r="U529" s="390"/>
      <c r="V529" s="390"/>
      <c r="W529" s="390"/>
      <c r="X529" s="390"/>
      <c r="Y529" s="390"/>
      <c r="Z529" s="390"/>
      <c r="AA529" s="390"/>
      <c r="AB529" s="390"/>
      <c r="AC529" s="390"/>
      <c r="AD529" s="390"/>
      <c r="AE529" s="390"/>
      <c r="AF529" s="390"/>
      <c r="AG529" s="390"/>
      <c r="AH529" s="390"/>
      <c r="AI529" s="390"/>
      <c r="AJ529" s="390"/>
      <c r="AK529" s="390"/>
      <c r="AL529" s="390"/>
      <c r="AM529" s="390"/>
      <c r="AN529" s="390"/>
      <c r="AO529" s="390"/>
      <c r="AP529" s="390"/>
      <c r="AQ529" s="390"/>
      <c r="AR529" s="390"/>
      <c r="AS529" s="390"/>
      <c r="AT529" s="390"/>
      <c r="AU529" s="390"/>
      <c r="AV529" s="390"/>
      <c r="AW529" s="390"/>
      <c r="AX529" s="390"/>
      <c r="AY529" s="390"/>
      <c r="AZ529" s="390"/>
      <c r="BA529" s="390"/>
      <c r="BB529" s="390"/>
      <c r="BC529" s="390"/>
      <c r="BD529" s="390"/>
      <c r="BE529" s="390"/>
      <c r="BF529" s="390"/>
      <c r="BG529" s="390"/>
      <c r="BH529" s="390"/>
      <c r="BI529" s="390"/>
      <c r="BJ529" s="390"/>
      <c r="BK529" s="390"/>
      <c r="BL529" s="390"/>
      <c r="BM529" s="390"/>
      <c r="BN529" s="390"/>
      <c r="BO529" s="390"/>
      <c r="BP529" s="390"/>
      <c r="BQ529" s="390"/>
      <c r="BR529" s="390"/>
      <c r="BS529" s="390"/>
      <c r="BT529" s="391"/>
      <c r="BU529" s="306"/>
      <c r="BV529" s="306"/>
      <c r="BW529" s="305"/>
      <c r="BX529" s="305"/>
    </row>
    <row r="530" spans="2:79" ht="5.25" customHeight="1" x14ac:dyDescent="0.15">
      <c r="B530" s="290"/>
      <c r="C530" s="291"/>
      <c r="D530" s="292"/>
      <c r="G530" s="308"/>
      <c r="H530" s="308"/>
      <c r="I530" s="308"/>
      <c r="J530" s="308"/>
      <c r="K530" s="308"/>
      <c r="L530" s="308"/>
      <c r="M530" s="308"/>
      <c r="N530" s="308"/>
      <c r="O530" s="308"/>
      <c r="P530" s="308"/>
      <c r="Q530" s="309"/>
      <c r="R530" s="389"/>
      <c r="S530" s="390"/>
      <c r="T530" s="390"/>
      <c r="U530" s="390"/>
      <c r="V530" s="390"/>
      <c r="W530" s="390"/>
      <c r="X530" s="390"/>
      <c r="Y530" s="390"/>
      <c r="Z530" s="390"/>
      <c r="AA530" s="390"/>
      <c r="AB530" s="390"/>
      <c r="AC530" s="390"/>
      <c r="AD530" s="390"/>
      <c r="AE530" s="390"/>
      <c r="AF530" s="390"/>
      <c r="AG530" s="390"/>
      <c r="AH530" s="390"/>
      <c r="AI530" s="390"/>
      <c r="AJ530" s="390"/>
      <c r="AK530" s="390"/>
      <c r="AL530" s="390"/>
      <c r="AM530" s="390"/>
      <c r="AN530" s="390"/>
      <c r="AO530" s="390"/>
      <c r="AP530" s="390"/>
      <c r="AQ530" s="390"/>
      <c r="AR530" s="390"/>
      <c r="AS530" s="390"/>
      <c r="AT530" s="390"/>
      <c r="AU530" s="390"/>
      <c r="AV530" s="390"/>
      <c r="AW530" s="390"/>
      <c r="AX530" s="390"/>
      <c r="AY530" s="390"/>
      <c r="AZ530" s="390"/>
      <c r="BA530" s="390"/>
      <c r="BB530" s="390"/>
      <c r="BC530" s="390"/>
      <c r="BD530" s="390"/>
      <c r="BE530" s="390"/>
      <c r="BF530" s="390"/>
      <c r="BG530" s="390"/>
      <c r="BH530" s="390"/>
      <c r="BI530" s="390"/>
      <c r="BJ530" s="390"/>
      <c r="BK530" s="390"/>
      <c r="BL530" s="390"/>
      <c r="BM530" s="390"/>
      <c r="BN530" s="390"/>
      <c r="BO530" s="390"/>
      <c r="BP530" s="390"/>
      <c r="BQ530" s="390"/>
      <c r="BR530" s="390"/>
      <c r="BS530" s="390"/>
      <c r="BT530" s="391"/>
      <c r="BU530" s="306"/>
      <c r="BV530" s="306"/>
      <c r="BW530" s="305"/>
      <c r="BX530" s="305"/>
    </row>
    <row r="531" spans="2:79" ht="5.25" customHeight="1" x14ac:dyDescent="0.15">
      <c r="B531" s="290"/>
      <c r="C531" s="291"/>
      <c r="D531" s="292"/>
      <c r="G531" s="308"/>
      <c r="H531" s="308"/>
      <c r="I531" s="308"/>
      <c r="J531" s="308"/>
      <c r="K531" s="308"/>
      <c r="L531" s="308"/>
      <c r="M531" s="308"/>
      <c r="N531" s="308"/>
      <c r="O531" s="308"/>
      <c r="P531" s="308"/>
      <c r="Q531" s="309"/>
      <c r="R531" s="389"/>
      <c r="S531" s="390"/>
      <c r="T531" s="390"/>
      <c r="U531" s="390"/>
      <c r="V531" s="390"/>
      <c r="W531" s="390"/>
      <c r="X531" s="390"/>
      <c r="Y531" s="390"/>
      <c r="Z531" s="390"/>
      <c r="AA531" s="390"/>
      <c r="AB531" s="390"/>
      <c r="AC531" s="390"/>
      <c r="AD531" s="390"/>
      <c r="AE531" s="390"/>
      <c r="AF531" s="390"/>
      <c r="AG531" s="390"/>
      <c r="AH531" s="390"/>
      <c r="AI531" s="390"/>
      <c r="AJ531" s="390"/>
      <c r="AK531" s="390"/>
      <c r="AL531" s="390"/>
      <c r="AM531" s="390"/>
      <c r="AN531" s="390"/>
      <c r="AO531" s="390"/>
      <c r="AP531" s="390"/>
      <c r="AQ531" s="390"/>
      <c r="AR531" s="390"/>
      <c r="AS531" s="390"/>
      <c r="AT531" s="390"/>
      <c r="AU531" s="390"/>
      <c r="AV531" s="390"/>
      <c r="AW531" s="390"/>
      <c r="AX531" s="390"/>
      <c r="AY531" s="390"/>
      <c r="AZ531" s="390"/>
      <c r="BA531" s="390"/>
      <c r="BB531" s="390"/>
      <c r="BC531" s="390"/>
      <c r="BD531" s="390"/>
      <c r="BE531" s="390"/>
      <c r="BF531" s="390"/>
      <c r="BG531" s="390"/>
      <c r="BH531" s="390"/>
      <c r="BI531" s="390"/>
      <c r="BJ531" s="390"/>
      <c r="BK531" s="390"/>
      <c r="BL531" s="390"/>
      <c r="BM531" s="390"/>
      <c r="BN531" s="390"/>
      <c r="BO531" s="390"/>
      <c r="BP531" s="390"/>
      <c r="BQ531" s="390"/>
      <c r="BR531" s="390"/>
      <c r="BS531" s="390"/>
      <c r="BT531" s="391"/>
      <c r="BU531" s="306" t="str">
        <f>IF(BV531="","",COUNTIFS($BV$197:BV531,"○"))&amp;BV531</f>
        <v/>
      </c>
      <c r="BV531" s="306" t="str">
        <f t="shared" ref="BV531" si="74">IF(BW531&lt;&gt;"","○","")</f>
        <v/>
      </c>
      <c r="BW531" s="305" t="str">
        <f>DBCS(IF(LEN(R525)&gt;98,MID(R525,97,48),""))</f>
        <v/>
      </c>
      <c r="BX531" s="305"/>
    </row>
    <row r="532" spans="2:79" ht="5.25" customHeight="1" x14ac:dyDescent="0.15">
      <c r="B532" s="290"/>
      <c r="C532" s="291"/>
      <c r="D532" s="292"/>
      <c r="G532" s="308"/>
      <c r="H532" s="308"/>
      <c r="I532" s="308"/>
      <c r="J532" s="308"/>
      <c r="K532" s="308"/>
      <c r="L532" s="308"/>
      <c r="M532" s="308"/>
      <c r="N532" s="308"/>
      <c r="O532" s="308"/>
      <c r="P532" s="308"/>
      <c r="Q532" s="309"/>
      <c r="R532" s="389"/>
      <c r="S532" s="390"/>
      <c r="T532" s="390"/>
      <c r="U532" s="390"/>
      <c r="V532" s="390"/>
      <c r="W532" s="390"/>
      <c r="X532" s="390"/>
      <c r="Y532" s="390"/>
      <c r="Z532" s="390"/>
      <c r="AA532" s="390"/>
      <c r="AB532" s="390"/>
      <c r="AC532" s="390"/>
      <c r="AD532" s="390"/>
      <c r="AE532" s="390"/>
      <c r="AF532" s="390"/>
      <c r="AG532" s="390"/>
      <c r="AH532" s="390"/>
      <c r="AI532" s="390"/>
      <c r="AJ532" s="390"/>
      <c r="AK532" s="390"/>
      <c r="AL532" s="390"/>
      <c r="AM532" s="390"/>
      <c r="AN532" s="390"/>
      <c r="AO532" s="390"/>
      <c r="AP532" s="390"/>
      <c r="AQ532" s="390"/>
      <c r="AR532" s="390"/>
      <c r="AS532" s="390"/>
      <c r="AT532" s="390"/>
      <c r="AU532" s="390"/>
      <c r="AV532" s="390"/>
      <c r="AW532" s="390"/>
      <c r="AX532" s="390"/>
      <c r="AY532" s="390"/>
      <c r="AZ532" s="390"/>
      <c r="BA532" s="390"/>
      <c r="BB532" s="390"/>
      <c r="BC532" s="390"/>
      <c r="BD532" s="390"/>
      <c r="BE532" s="390"/>
      <c r="BF532" s="390"/>
      <c r="BG532" s="390"/>
      <c r="BH532" s="390"/>
      <c r="BI532" s="390"/>
      <c r="BJ532" s="390"/>
      <c r="BK532" s="390"/>
      <c r="BL532" s="390"/>
      <c r="BM532" s="390"/>
      <c r="BN532" s="390"/>
      <c r="BO532" s="390"/>
      <c r="BP532" s="390"/>
      <c r="BQ532" s="390"/>
      <c r="BR532" s="390"/>
      <c r="BS532" s="390"/>
      <c r="BT532" s="391"/>
      <c r="BU532" s="306"/>
      <c r="BV532" s="306"/>
      <c r="BW532" s="305"/>
      <c r="BX532" s="305"/>
    </row>
    <row r="533" spans="2:79" ht="5.25" customHeight="1" x14ac:dyDescent="0.15">
      <c r="B533" s="290"/>
      <c r="C533" s="291"/>
      <c r="D533" s="292"/>
      <c r="G533" s="308"/>
      <c r="H533" s="308"/>
      <c r="I533" s="308"/>
      <c r="J533" s="308"/>
      <c r="K533" s="308"/>
      <c r="L533" s="308"/>
      <c r="M533" s="308"/>
      <c r="N533" s="308"/>
      <c r="O533" s="308"/>
      <c r="P533" s="308"/>
      <c r="Q533" s="309"/>
      <c r="R533" s="392"/>
      <c r="S533" s="393"/>
      <c r="T533" s="393"/>
      <c r="U533" s="393"/>
      <c r="V533" s="393"/>
      <c r="W533" s="393"/>
      <c r="X533" s="393"/>
      <c r="Y533" s="393"/>
      <c r="Z533" s="393"/>
      <c r="AA533" s="393"/>
      <c r="AB533" s="393"/>
      <c r="AC533" s="393"/>
      <c r="AD533" s="393"/>
      <c r="AE533" s="393"/>
      <c r="AF533" s="393"/>
      <c r="AG533" s="393"/>
      <c r="AH533" s="393"/>
      <c r="AI533" s="393"/>
      <c r="AJ533" s="393"/>
      <c r="AK533" s="393"/>
      <c r="AL533" s="393"/>
      <c r="AM533" s="393"/>
      <c r="AN533" s="393"/>
      <c r="AO533" s="393"/>
      <c r="AP533" s="393"/>
      <c r="AQ533" s="393"/>
      <c r="AR533" s="393"/>
      <c r="AS533" s="393"/>
      <c r="AT533" s="393"/>
      <c r="AU533" s="393"/>
      <c r="AV533" s="393"/>
      <c r="AW533" s="393"/>
      <c r="AX533" s="393"/>
      <c r="AY533" s="393"/>
      <c r="AZ533" s="393"/>
      <c r="BA533" s="393"/>
      <c r="BB533" s="393"/>
      <c r="BC533" s="393"/>
      <c r="BD533" s="393"/>
      <c r="BE533" s="393"/>
      <c r="BF533" s="393"/>
      <c r="BG533" s="393"/>
      <c r="BH533" s="393"/>
      <c r="BI533" s="393"/>
      <c r="BJ533" s="393"/>
      <c r="BK533" s="393"/>
      <c r="BL533" s="393"/>
      <c r="BM533" s="393"/>
      <c r="BN533" s="393"/>
      <c r="BO533" s="393"/>
      <c r="BP533" s="393"/>
      <c r="BQ533" s="393"/>
      <c r="BR533" s="393"/>
      <c r="BS533" s="393"/>
      <c r="BT533" s="394"/>
      <c r="BU533" s="306"/>
      <c r="BV533" s="306"/>
      <c r="BW533" s="305"/>
      <c r="BX533" s="305"/>
    </row>
    <row r="534" spans="2:79" ht="5.25" customHeight="1" x14ac:dyDescent="0.15">
      <c r="B534" s="290"/>
      <c r="C534" s="291"/>
      <c r="D534" s="292"/>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row>
    <row r="535" spans="2:79" ht="5.25" customHeight="1" x14ac:dyDescent="0.15">
      <c r="B535" s="290"/>
      <c r="C535" s="291"/>
      <c r="D535" s="292"/>
      <c r="G535" s="320" t="s">
        <v>241</v>
      </c>
      <c r="H535" s="320"/>
      <c r="I535" s="320"/>
      <c r="J535" s="320"/>
      <c r="K535" s="320"/>
      <c r="L535" s="320"/>
      <c r="M535" s="320"/>
      <c r="N535" s="320"/>
      <c r="O535" s="320"/>
      <c r="P535" s="320"/>
      <c r="Q535" s="321"/>
      <c r="R535" s="386"/>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7"/>
      <c r="AY535" s="387"/>
      <c r="AZ535" s="387"/>
      <c r="BA535" s="387"/>
      <c r="BB535" s="387"/>
      <c r="BC535" s="387"/>
      <c r="BD535" s="387"/>
      <c r="BE535" s="387"/>
      <c r="BF535" s="387"/>
      <c r="BG535" s="387"/>
      <c r="BH535" s="387"/>
      <c r="BI535" s="387"/>
      <c r="BJ535" s="387"/>
      <c r="BK535" s="387"/>
      <c r="BL535" s="387"/>
      <c r="BM535" s="387"/>
      <c r="BN535" s="387"/>
      <c r="BO535" s="387"/>
      <c r="BP535" s="387"/>
      <c r="BQ535" s="387"/>
      <c r="BR535" s="387"/>
      <c r="BS535" s="387"/>
      <c r="BT535" s="388"/>
      <c r="BU535" s="306" t="str">
        <f>IF(BV535="","",COUNTIFS($BV$197:BV535,"○"))&amp;BV535</f>
        <v/>
      </c>
      <c r="BV535" s="306" t="str">
        <f>IF(BW535&lt;&gt;"","○","")</f>
        <v/>
      </c>
      <c r="BW535" s="305" t="str">
        <f>DBCS(MID(R535,1,48))</f>
        <v/>
      </c>
      <c r="BX535" s="332" t="s">
        <v>166</v>
      </c>
    </row>
    <row r="536" spans="2:79" ht="5.25" customHeight="1" x14ac:dyDescent="0.15">
      <c r="B536" s="290"/>
      <c r="C536" s="291"/>
      <c r="D536" s="292"/>
      <c r="G536" s="320"/>
      <c r="H536" s="320"/>
      <c r="I536" s="320"/>
      <c r="J536" s="320"/>
      <c r="K536" s="320"/>
      <c r="L536" s="320"/>
      <c r="M536" s="320"/>
      <c r="N536" s="320"/>
      <c r="O536" s="320"/>
      <c r="P536" s="320"/>
      <c r="Q536" s="321"/>
      <c r="R536" s="389"/>
      <c r="S536" s="390"/>
      <c r="T536" s="390"/>
      <c r="U536" s="390"/>
      <c r="V536" s="390"/>
      <c r="W536" s="390"/>
      <c r="X536" s="390"/>
      <c r="Y536" s="390"/>
      <c r="Z536" s="390"/>
      <c r="AA536" s="390"/>
      <c r="AB536" s="390"/>
      <c r="AC536" s="390"/>
      <c r="AD536" s="390"/>
      <c r="AE536" s="390"/>
      <c r="AF536" s="390"/>
      <c r="AG536" s="390"/>
      <c r="AH536" s="390"/>
      <c r="AI536" s="390"/>
      <c r="AJ536" s="390"/>
      <c r="AK536" s="390"/>
      <c r="AL536" s="390"/>
      <c r="AM536" s="390"/>
      <c r="AN536" s="390"/>
      <c r="AO536" s="390"/>
      <c r="AP536" s="390"/>
      <c r="AQ536" s="390"/>
      <c r="AR536" s="390"/>
      <c r="AS536" s="390"/>
      <c r="AT536" s="390"/>
      <c r="AU536" s="390"/>
      <c r="AV536" s="390"/>
      <c r="AW536" s="390"/>
      <c r="AX536" s="390"/>
      <c r="AY536" s="390"/>
      <c r="AZ536" s="390"/>
      <c r="BA536" s="390"/>
      <c r="BB536" s="390"/>
      <c r="BC536" s="390"/>
      <c r="BD536" s="390"/>
      <c r="BE536" s="390"/>
      <c r="BF536" s="390"/>
      <c r="BG536" s="390"/>
      <c r="BH536" s="390"/>
      <c r="BI536" s="390"/>
      <c r="BJ536" s="390"/>
      <c r="BK536" s="390"/>
      <c r="BL536" s="390"/>
      <c r="BM536" s="390"/>
      <c r="BN536" s="390"/>
      <c r="BO536" s="390"/>
      <c r="BP536" s="390"/>
      <c r="BQ536" s="390"/>
      <c r="BR536" s="390"/>
      <c r="BS536" s="390"/>
      <c r="BT536" s="391"/>
      <c r="BU536" s="306"/>
      <c r="BV536" s="306"/>
      <c r="BW536" s="305"/>
      <c r="BX536" s="332"/>
    </row>
    <row r="537" spans="2:79" ht="5.25" customHeight="1" x14ac:dyDescent="0.15">
      <c r="B537" s="290"/>
      <c r="C537" s="291"/>
      <c r="D537" s="292"/>
      <c r="G537" s="320"/>
      <c r="H537" s="320"/>
      <c r="I537" s="320"/>
      <c r="J537" s="320"/>
      <c r="K537" s="320"/>
      <c r="L537" s="320"/>
      <c r="M537" s="320"/>
      <c r="N537" s="320"/>
      <c r="O537" s="320"/>
      <c r="P537" s="320"/>
      <c r="Q537" s="321"/>
      <c r="R537" s="389"/>
      <c r="S537" s="390"/>
      <c r="T537" s="390"/>
      <c r="U537" s="390"/>
      <c r="V537" s="390"/>
      <c r="W537" s="390"/>
      <c r="X537" s="390"/>
      <c r="Y537" s="390"/>
      <c r="Z537" s="390"/>
      <c r="AA537" s="390"/>
      <c r="AB537" s="390"/>
      <c r="AC537" s="390"/>
      <c r="AD537" s="390"/>
      <c r="AE537" s="390"/>
      <c r="AF537" s="390"/>
      <c r="AG537" s="390"/>
      <c r="AH537" s="390"/>
      <c r="AI537" s="390"/>
      <c r="AJ537" s="390"/>
      <c r="AK537" s="390"/>
      <c r="AL537" s="390"/>
      <c r="AM537" s="390"/>
      <c r="AN537" s="390"/>
      <c r="AO537" s="390"/>
      <c r="AP537" s="390"/>
      <c r="AQ537" s="390"/>
      <c r="AR537" s="390"/>
      <c r="AS537" s="390"/>
      <c r="AT537" s="390"/>
      <c r="AU537" s="390"/>
      <c r="AV537" s="390"/>
      <c r="AW537" s="390"/>
      <c r="AX537" s="390"/>
      <c r="AY537" s="390"/>
      <c r="AZ537" s="390"/>
      <c r="BA537" s="390"/>
      <c r="BB537" s="390"/>
      <c r="BC537" s="390"/>
      <c r="BD537" s="390"/>
      <c r="BE537" s="390"/>
      <c r="BF537" s="390"/>
      <c r="BG537" s="390"/>
      <c r="BH537" s="390"/>
      <c r="BI537" s="390"/>
      <c r="BJ537" s="390"/>
      <c r="BK537" s="390"/>
      <c r="BL537" s="390"/>
      <c r="BM537" s="390"/>
      <c r="BN537" s="390"/>
      <c r="BO537" s="390"/>
      <c r="BP537" s="390"/>
      <c r="BQ537" s="390"/>
      <c r="BR537" s="390"/>
      <c r="BS537" s="390"/>
      <c r="BT537" s="391"/>
      <c r="BU537" s="306"/>
      <c r="BV537" s="306"/>
      <c r="BW537" s="305"/>
      <c r="BX537" s="332"/>
    </row>
    <row r="538" spans="2:79" ht="5.25" customHeight="1" x14ac:dyDescent="0.15">
      <c r="B538" s="290"/>
      <c r="C538" s="291"/>
      <c r="D538" s="292"/>
      <c r="G538" s="308" t="str">
        <f>"現在"&amp;LEN(R535)&amp;"字"</f>
        <v>現在0字</v>
      </c>
      <c r="H538" s="308"/>
      <c r="I538" s="308"/>
      <c r="J538" s="308"/>
      <c r="K538" s="308"/>
      <c r="L538" s="308"/>
      <c r="M538" s="308"/>
      <c r="N538" s="308"/>
      <c r="O538" s="308"/>
      <c r="P538" s="308"/>
      <c r="Q538" s="309"/>
      <c r="R538" s="389"/>
      <c r="S538" s="390"/>
      <c r="T538" s="390"/>
      <c r="U538" s="390"/>
      <c r="V538" s="390"/>
      <c r="W538" s="390"/>
      <c r="X538" s="390"/>
      <c r="Y538" s="390"/>
      <c r="Z538" s="390"/>
      <c r="AA538" s="390"/>
      <c r="AB538" s="390"/>
      <c r="AC538" s="390"/>
      <c r="AD538" s="390"/>
      <c r="AE538" s="390"/>
      <c r="AF538" s="390"/>
      <c r="AG538" s="390"/>
      <c r="AH538" s="390"/>
      <c r="AI538" s="390"/>
      <c r="AJ538" s="390"/>
      <c r="AK538" s="390"/>
      <c r="AL538" s="390"/>
      <c r="AM538" s="390"/>
      <c r="AN538" s="390"/>
      <c r="AO538" s="390"/>
      <c r="AP538" s="390"/>
      <c r="AQ538" s="390"/>
      <c r="AR538" s="390"/>
      <c r="AS538" s="390"/>
      <c r="AT538" s="390"/>
      <c r="AU538" s="390"/>
      <c r="AV538" s="390"/>
      <c r="AW538" s="390"/>
      <c r="AX538" s="390"/>
      <c r="AY538" s="390"/>
      <c r="AZ538" s="390"/>
      <c r="BA538" s="390"/>
      <c r="BB538" s="390"/>
      <c r="BC538" s="390"/>
      <c r="BD538" s="390"/>
      <c r="BE538" s="390"/>
      <c r="BF538" s="390"/>
      <c r="BG538" s="390"/>
      <c r="BH538" s="390"/>
      <c r="BI538" s="390"/>
      <c r="BJ538" s="390"/>
      <c r="BK538" s="390"/>
      <c r="BL538" s="390"/>
      <c r="BM538" s="390"/>
      <c r="BN538" s="390"/>
      <c r="BO538" s="390"/>
      <c r="BP538" s="390"/>
      <c r="BQ538" s="390"/>
      <c r="BR538" s="390"/>
      <c r="BS538" s="390"/>
      <c r="BT538" s="391"/>
      <c r="BU538" s="306" t="str">
        <f>IF(BV538="","",COUNTIFS($BV$197:BV538,"○"))&amp;BV538</f>
        <v/>
      </c>
      <c r="BV538" s="306" t="str">
        <f t="shared" ref="BV538" si="75">IF(BW538&lt;&gt;"","○","")</f>
        <v/>
      </c>
      <c r="BW538" s="305" t="str">
        <f>DBCS(IF(LEN(R535)&gt;48,MID(R535,49,48),""))</f>
        <v/>
      </c>
      <c r="BX538" s="305"/>
    </row>
    <row r="539" spans="2:79" ht="5.25" customHeight="1" x14ac:dyDescent="0.15">
      <c r="B539" s="290"/>
      <c r="C539" s="291"/>
      <c r="D539" s="292"/>
      <c r="G539" s="308"/>
      <c r="H539" s="308"/>
      <c r="I539" s="308"/>
      <c r="J539" s="308"/>
      <c r="K539" s="308"/>
      <c r="L539" s="308"/>
      <c r="M539" s="308"/>
      <c r="N539" s="308"/>
      <c r="O539" s="308"/>
      <c r="P539" s="308"/>
      <c r="Q539" s="309"/>
      <c r="R539" s="389"/>
      <c r="S539" s="390"/>
      <c r="T539" s="390"/>
      <c r="U539" s="390"/>
      <c r="V539" s="390"/>
      <c r="W539" s="390"/>
      <c r="X539" s="390"/>
      <c r="Y539" s="390"/>
      <c r="Z539" s="390"/>
      <c r="AA539" s="390"/>
      <c r="AB539" s="390"/>
      <c r="AC539" s="390"/>
      <c r="AD539" s="390"/>
      <c r="AE539" s="390"/>
      <c r="AF539" s="390"/>
      <c r="AG539" s="390"/>
      <c r="AH539" s="390"/>
      <c r="AI539" s="390"/>
      <c r="AJ539" s="390"/>
      <c r="AK539" s="390"/>
      <c r="AL539" s="390"/>
      <c r="AM539" s="390"/>
      <c r="AN539" s="390"/>
      <c r="AO539" s="390"/>
      <c r="AP539" s="390"/>
      <c r="AQ539" s="390"/>
      <c r="AR539" s="390"/>
      <c r="AS539" s="390"/>
      <c r="AT539" s="390"/>
      <c r="AU539" s="390"/>
      <c r="AV539" s="390"/>
      <c r="AW539" s="390"/>
      <c r="AX539" s="390"/>
      <c r="AY539" s="390"/>
      <c r="AZ539" s="390"/>
      <c r="BA539" s="390"/>
      <c r="BB539" s="390"/>
      <c r="BC539" s="390"/>
      <c r="BD539" s="390"/>
      <c r="BE539" s="390"/>
      <c r="BF539" s="390"/>
      <c r="BG539" s="390"/>
      <c r="BH539" s="390"/>
      <c r="BI539" s="390"/>
      <c r="BJ539" s="390"/>
      <c r="BK539" s="390"/>
      <c r="BL539" s="390"/>
      <c r="BM539" s="390"/>
      <c r="BN539" s="390"/>
      <c r="BO539" s="390"/>
      <c r="BP539" s="390"/>
      <c r="BQ539" s="390"/>
      <c r="BR539" s="390"/>
      <c r="BS539" s="390"/>
      <c r="BT539" s="391"/>
      <c r="BU539" s="306"/>
      <c r="BV539" s="306"/>
      <c r="BW539" s="305"/>
      <c r="BX539" s="305"/>
    </row>
    <row r="540" spans="2:79" ht="5.25" customHeight="1" x14ac:dyDescent="0.15">
      <c r="B540" s="290"/>
      <c r="C540" s="291"/>
      <c r="D540" s="292"/>
      <c r="G540" s="308"/>
      <c r="H540" s="308"/>
      <c r="I540" s="308"/>
      <c r="J540" s="308"/>
      <c r="K540" s="308"/>
      <c r="L540" s="308"/>
      <c r="M540" s="308"/>
      <c r="N540" s="308"/>
      <c r="O540" s="308"/>
      <c r="P540" s="308"/>
      <c r="Q540" s="309"/>
      <c r="R540" s="389"/>
      <c r="S540" s="390"/>
      <c r="T540" s="390"/>
      <c r="U540" s="390"/>
      <c r="V540" s="390"/>
      <c r="W540" s="390"/>
      <c r="X540" s="390"/>
      <c r="Y540" s="390"/>
      <c r="Z540" s="390"/>
      <c r="AA540" s="390"/>
      <c r="AB540" s="390"/>
      <c r="AC540" s="390"/>
      <c r="AD540" s="390"/>
      <c r="AE540" s="390"/>
      <c r="AF540" s="390"/>
      <c r="AG540" s="390"/>
      <c r="AH540" s="390"/>
      <c r="AI540" s="390"/>
      <c r="AJ540" s="390"/>
      <c r="AK540" s="390"/>
      <c r="AL540" s="390"/>
      <c r="AM540" s="390"/>
      <c r="AN540" s="390"/>
      <c r="AO540" s="390"/>
      <c r="AP540" s="390"/>
      <c r="AQ540" s="390"/>
      <c r="AR540" s="390"/>
      <c r="AS540" s="390"/>
      <c r="AT540" s="390"/>
      <c r="AU540" s="390"/>
      <c r="AV540" s="390"/>
      <c r="AW540" s="390"/>
      <c r="AX540" s="390"/>
      <c r="AY540" s="390"/>
      <c r="AZ540" s="390"/>
      <c r="BA540" s="390"/>
      <c r="BB540" s="390"/>
      <c r="BC540" s="390"/>
      <c r="BD540" s="390"/>
      <c r="BE540" s="390"/>
      <c r="BF540" s="390"/>
      <c r="BG540" s="390"/>
      <c r="BH540" s="390"/>
      <c r="BI540" s="390"/>
      <c r="BJ540" s="390"/>
      <c r="BK540" s="390"/>
      <c r="BL540" s="390"/>
      <c r="BM540" s="390"/>
      <c r="BN540" s="390"/>
      <c r="BO540" s="390"/>
      <c r="BP540" s="390"/>
      <c r="BQ540" s="390"/>
      <c r="BR540" s="390"/>
      <c r="BS540" s="390"/>
      <c r="BT540" s="391"/>
      <c r="BU540" s="306"/>
      <c r="BV540" s="306"/>
      <c r="BW540" s="305"/>
      <c r="BX540" s="305"/>
    </row>
    <row r="541" spans="2:79" ht="5.25" customHeight="1" x14ac:dyDescent="0.15">
      <c r="B541" s="290"/>
      <c r="C541" s="291"/>
      <c r="D541" s="292"/>
      <c r="G541" s="308"/>
      <c r="H541" s="308"/>
      <c r="I541" s="308"/>
      <c r="J541" s="308"/>
      <c r="K541" s="308"/>
      <c r="L541" s="308"/>
      <c r="M541" s="308"/>
      <c r="N541" s="308"/>
      <c r="O541" s="308"/>
      <c r="P541" s="308"/>
      <c r="Q541" s="309"/>
      <c r="R541" s="389"/>
      <c r="S541" s="390"/>
      <c r="T541" s="390"/>
      <c r="U541" s="390"/>
      <c r="V541" s="390"/>
      <c r="W541" s="390"/>
      <c r="X541" s="390"/>
      <c r="Y541" s="390"/>
      <c r="Z541" s="390"/>
      <c r="AA541" s="390"/>
      <c r="AB541" s="390"/>
      <c r="AC541" s="390"/>
      <c r="AD541" s="390"/>
      <c r="AE541" s="390"/>
      <c r="AF541" s="390"/>
      <c r="AG541" s="390"/>
      <c r="AH541" s="390"/>
      <c r="AI541" s="390"/>
      <c r="AJ541" s="390"/>
      <c r="AK541" s="390"/>
      <c r="AL541" s="390"/>
      <c r="AM541" s="390"/>
      <c r="AN541" s="390"/>
      <c r="AO541" s="390"/>
      <c r="AP541" s="390"/>
      <c r="AQ541" s="390"/>
      <c r="AR541" s="390"/>
      <c r="AS541" s="390"/>
      <c r="AT541" s="390"/>
      <c r="AU541" s="390"/>
      <c r="AV541" s="390"/>
      <c r="AW541" s="390"/>
      <c r="AX541" s="390"/>
      <c r="AY541" s="390"/>
      <c r="AZ541" s="390"/>
      <c r="BA541" s="390"/>
      <c r="BB541" s="390"/>
      <c r="BC541" s="390"/>
      <c r="BD541" s="390"/>
      <c r="BE541" s="390"/>
      <c r="BF541" s="390"/>
      <c r="BG541" s="390"/>
      <c r="BH541" s="390"/>
      <c r="BI541" s="390"/>
      <c r="BJ541" s="390"/>
      <c r="BK541" s="390"/>
      <c r="BL541" s="390"/>
      <c r="BM541" s="390"/>
      <c r="BN541" s="390"/>
      <c r="BO541" s="390"/>
      <c r="BP541" s="390"/>
      <c r="BQ541" s="390"/>
      <c r="BR541" s="390"/>
      <c r="BS541" s="390"/>
      <c r="BT541" s="391"/>
      <c r="BU541" s="306" t="str">
        <f>IF(BV541="","",COUNTIFS($BV$197:BV541,"○"))&amp;BV541</f>
        <v/>
      </c>
      <c r="BV541" s="306" t="str">
        <f t="shared" ref="BV541" si="76">IF(BW541&lt;&gt;"","○","")</f>
        <v/>
      </c>
      <c r="BW541" s="305" t="str">
        <f>DBCS(IF(LEN(R535)&gt;98,MID(R535,97,48),""))</f>
        <v/>
      </c>
      <c r="BX541" s="305"/>
    </row>
    <row r="542" spans="2:79" ht="5.25" customHeight="1" x14ac:dyDescent="0.15">
      <c r="B542" s="290"/>
      <c r="C542" s="291"/>
      <c r="D542" s="292"/>
      <c r="G542" s="308"/>
      <c r="H542" s="308"/>
      <c r="I542" s="308"/>
      <c r="J542" s="308"/>
      <c r="K542" s="308"/>
      <c r="L542" s="308"/>
      <c r="M542" s="308"/>
      <c r="N542" s="308"/>
      <c r="O542" s="308"/>
      <c r="P542" s="308"/>
      <c r="Q542" s="309"/>
      <c r="R542" s="389"/>
      <c r="S542" s="390"/>
      <c r="T542" s="390"/>
      <c r="U542" s="390"/>
      <c r="V542" s="390"/>
      <c r="W542" s="390"/>
      <c r="X542" s="390"/>
      <c r="Y542" s="390"/>
      <c r="Z542" s="390"/>
      <c r="AA542" s="390"/>
      <c r="AB542" s="390"/>
      <c r="AC542" s="390"/>
      <c r="AD542" s="390"/>
      <c r="AE542" s="390"/>
      <c r="AF542" s="390"/>
      <c r="AG542" s="390"/>
      <c r="AH542" s="390"/>
      <c r="AI542" s="390"/>
      <c r="AJ542" s="390"/>
      <c r="AK542" s="390"/>
      <c r="AL542" s="390"/>
      <c r="AM542" s="390"/>
      <c r="AN542" s="390"/>
      <c r="AO542" s="390"/>
      <c r="AP542" s="390"/>
      <c r="AQ542" s="390"/>
      <c r="AR542" s="390"/>
      <c r="AS542" s="390"/>
      <c r="AT542" s="390"/>
      <c r="AU542" s="390"/>
      <c r="AV542" s="390"/>
      <c r="AW542" s="390"/>
      <c r="AX542" s="390"/>
      <c r="AY542" s="390"/>
      <c r="AZ542" s="390"/>
      <c r="BA542" s="390"/>
      <c r="BB542" s="390"/>
      <c r="BC542" s="390"/>
      <c r="BD542" s="390"/>
      <c r="BE542" s="390"/>
      <c r="BF542" s="390"/>
      <c r="BG542" s="390"/>
      <c r="BH542" s="390"/>
      <c r="BI542" s="390"/>
      <c r="BJ542" s="390"/>
      <c r="BK542" s="390"/>
      <c r="BL542" s="390"/>
      <c r="BM542" s="390"/>
      <c r="BN542" s="390"/>
      <c r="BO542" s="390"/>
      <c r="BP542" s="390"/>
      <c r="BQ542" s="390"/>
      <c r="BR542" s="390"/>
      <c r="BS542" s="390"/>
      <c r="BT542" s="391"/>
      <c r="BU542" s="306"/>
      <c r="BV542" s="306"/>
      <c r="BW542" s="305"/>
      <c r="BX542" s="305"/>
    </row>
    <row r="543" spans="2:79" ht="5.25" customHeight="1" thickBot="1" x14ac:dyDescent="0.2">
      <c r="B543" s="293"/>
      <c r="C543" s="294"/>
      <c r="D543" s="295"/>
      <c r="G543" s="308"/>
      <c r="H543" s="308"/>
      <c r="I543" s="308"/>
      <c r="J543" s="308"/>
      <c r="K543" s="308"/>
      <c r="L543" s="308"/>
      <c r="M543" s="308"/>
      <c r="N543" s="308"/>
      <c r="O543" s="308"/>
      <c r="P543" s="308"/>
      <c r="Q543" s="309"/>
      <c r="R543" s="392"/>
      <c r="S543" s="393"/>
      <c r="T543" s="393"/>
      <c r="U543" s="393"/>
      <c r="V543" s="393"/>
      <c r="W543" s="393"/>
      <c r="X543" s="393"/>
      <c r="Y543" s="393"/>
      <c r="Z543" s="393"/>
      <c r="AA543" s="393"/>
      <c r="AB543" s="393"/>
      <c r="AC543" s="393"/>
      <c r="AD543" s="393"/>
      <c r="AE543" s="393"/>
      <c r="AF543" s="393"/>
      <c r="AG543" s="393"/>
      <c r="AH543" s="393"/>
      <c r="AI543" s="393"/>
      <c r="AJ543" s="393"/>
      <c r="AK543" s="393"/>
      <c r="AL543" s="393"/>
      <c r="AM543" s="393"/>
      <c r="AN543" s="393"/>
      <c r="AO543" s="393"/>
      <c r="AP543" s="393"/>
      <c r="AQ543" s="393"/>
      <c r="AR543" s="393"/>
      <c r="AS543" s="393"/>
      <c r="AT543" s="393"/>
      <c r="AU543" s="393"/>
      <c r="AV543" s="393"/>
      <c r="AW543" s="393"/>
      <c r="AX543" s="393"/>
      <c r="AY543" s="393"/>
      <c r="AZ543" s="393"/>
      <c r="BA543" s="393"/>
      <c r="BB543" s="393"/>
      <c r="BC543" s="393"/>
      <c r="BD543" s="393"/>
      <c r="BE543" s="393"/>
      <c r="BF543" s="393"/>
      <c r="BG543" s="393"/>
      <c r="BH543" s="393"/>
      <c r="BI543" s="393"/>
      <c r="BJ543" s="393"/>
      <c r="BK543" s="393"/>
      <c r="BL543" s="393"/>
      <c r="BM543" s="393"/>
      <c r="BN543" s="393"/>
      <c r="BO543" s="393"/>
      <c r="BP543" s="393"/>
      <c r="BQ543" s="393"/>
      <c r="BR543" s="393"/>
      <c r="BS543" s="393"/>
      <c r="BT543" s="394"/>
      <c r="BU543" s="306"/>
      <c r="BV543" s="306"/>
      <c r="BW543" s="305"/>
      <c r="BX543" s="305"/>
    </row>
    <row r="544" spans="2:79" ht="5.25" customHeight="1" thickTop="1" x14ac:dyDescent="0.15">
      <c r="CA544" s="159"/>
    </row>
    <row r="545" spans="2:86" ht="5.25" customHeight="1" x14ac:dyDescent="0.15">
      <c r="G545" s="331" t="s">
        <v>350</v>
      </c>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1"/>
      <c r="AE545" s="331"/>
      <c r="AF545" s="331"/>
      <c r="AG545" s="331"/>
      <c r="AH545" s="331"/>
      <c r="AI545" s="331"/>
      <c r="AJ545" s="331"/>
      <c r="AK545" s="331"/>
      <c r="AL545" s="331"/>
      <c r="AM545" s="331"/>
      <c r="AN545" s="331"/>
      <c r="AO545" s="331"/>
      <c r="AP545" s="331"/>
      <c r="AQ545" s="331"/>
      <c r="AR545" s="331"/>
      <c r="AS545" s="331"/>
      <c r="AT545" s="331"/>
      <c r="AU545" s="331"/>
      <c r="AV545" s="331"/>
      <c r="AW545" s="331"/>
      <c r="AX545" s="331"/>
      <c r="AY545" s="331"/>
      <c r="AZ545" s="331"/>
      <c r="BA545" s="331"/>
      <c r="BB545" s="331"/>
      <c r="BC545" s="331"/>
      <c r="BD545" s="331"/>
      <c r="BE545" s="331"/>
      <c r="BF545" s="331"/>
      <c r="BG545" s="331"/>
      <c r="BH545" s="331"/>
      <c r="BI545" s="331"/>
      <c r="BJ545" s="331"/>
      <c r="BK545" s="331"/>
      <c r="BL545" s="331"/>
      <c r="BM545" s="331"/>
      <c r="BN545" s="331"/>
      <c r="BO545" s="331"/>
      <c r="BP545" s="331"/>
      <c r="BQ545" s="331"/>
      <c r="BR545" s="331"/>
      <c r="BS545" s="331"/>
      <c r="BT545" s="331"/>
      <c r="BU545" s="306" t="str">
        <f>IF(BV545="","",COUNTIFS($BV$197:BV545,"○"))&amp;BV545</f>
        <v/>
      </c>
      <c r="BV545" s="306" t="str">
        <f t="shared" ref="BV545" si="77">IF(BW545&lt;&gt;"","○","")</f>
        <v/>
      </c>
      <c r="BW545" s="305" t="str">
        <f>IF(OR(CA545=TRUE,CA547=TRUE),G545,IF(COUNTA(R549,R559,R569,R579,R589,R599,R609,R619,R629,R639,R649,R659,R669,R679,R689)&gt;0,G545,""))</f>
        <v/>
      </c>
      <c r="BX545" s="305"/>
      <c r="BY545" s="305" t="str">
        <f>+IF(BW545="","","見出し")</f>
        <v/>
      </c>
      <c r="CA545" s="159" t="b">
        <v>0</v>
      </c>
    </row>
    <row r="546" spans="2:86" ht="5.25" customHeight="1" x14ac:dyDescent="0.15">
      <c r="G546" s="331"/>
      <c r="H546" s="331"/>
      <c r="I546" s="331"/>
      <c r="J546" s="331"/>
      <c r="K546" s="331"/>
      <c r="L546" s="331"/>
      <c r="M546" s="331"/>
      <c r="N546" s="331"/>
      <c r="O546" s="331"/>
      <c r="P546" s="331"/>
      <c r="Q546" s="331"/>
      <c r="R546" s="331"/>
      <c r="S546" s="331"/>
      <c r="T546" s="331"/>
      <c r="U546" s="331"/>
      <c r="V546" s="331"/>
      <c r="W546" s="331"/>
      <c r="X546" s="331"/>
      <c r="Y546" s="331"/>
      <c r="Z546" s="331"/>
      <c r="AA546" s="331"/>
      <c r="AB546" s="331"/>
      <c r="AC546" s="331"/>
      <c r="AD546" s="331"/>
      <c r="AE546" s="331"/>
      <c r="AF546" s="331"/>
      <c r="AG546" s="331"/>
      <c r="AH546" s="331"/>
      <c r="AI546" s="331"/>
      <c r="AJ546" s="331"/>
      <c r="AK546" s="331"/>
      <c r="AL546" s="331"/>
      <c r="AM546" s="331"/>
      <c r="AN546" s="331"/>
      <c r="AO546" s="331"/>
      <c r="AP546" s="331"/>
      <c r="AQ546" s="331"/>
      <c r="AR546" s="331"/>
      <c r="AS546" s="331"/>
      <c r="AT546" s="331"/>
      <c r="AU546" s="331"/>
      <c r="AV546" s="331"/>
      <c r="AW546" s="331"/>
      <c r="AX546" s="331"/>
      <c r="AY546" s="331"/>
      <c r="AZ546" s="331"/>
      <c r="BA546" s="331"/>
      <c r="BB546" s="331"/>
      <c r="BC546" s="331"/>
      <c r="BD546" s="331"/>
      <c r="BE546" s="331"/>
      <c r="BF546" s="331"/>
      <c r="BG546" s="331"/>
      <c r="BH546" s="331"/>
      <c r="BI546" s="331"/>
      <c r="BJ546" s="331"/>
      <c r="BK546" s="331"/>
      <c r="BL546" s="331"/>
      <c r="BM546" s="331"/>
      <c r="BN546" s="331"/>
      <c r="BO546" s="331"/>
      <c r="BP546" s="331"/>
      <c r="BQ546" s="331"/>
      <c r="BR546" s="331"/>
      <c r="BS546" s="331"/>
      <c r="BT546" s="331"/>
      <c r="BU546" s="306"/>
      <c r="BV546" s="306"/>
      <c r="BW546" s="305"/>
      <c r="BX546" s="305"/>
      <c r="BY546" s="305"/>
      <c r="CA546" s="159"/>
    </row>
    <row r="547" spans="2:86" ht="5.25" customHeight="1" x14ac:dyDescent="0.15">
      <c r="G547" s="331"/>
      <c r="H547" s="331"/>
      <c r="I547" s="331"/>
      <c r="J547" s="331"/>
      <c r="K547" s="331"/>
      <c r="L547" s="331"/>
      <c r="M547" s="331"/>
      <c r="N547" s="331"/>
      <c r="O547" s="331"/>
      <c r="P547" s="331"/>
      <c r="Q547" s="331"/>
      <c r="R547" s="331"/>
      <c r="S547" s="331"/>
      <c r="T547" s="331"/>
      <c r="U547" s="331"/>
      <c r="V547" s="331"/>
      <c r="W547" s="331"/>
      <c r="X547" s="331"/>
      <c r="Y547" s="331"/>
      <c r="Z547" s="331"/>
      <c r="AA547" s="331"/>
      <c r="AB547" s="331"/>
      <c r="AC547" s="331"/>
      <c r="AD547" s="331"/>
      <c r="AE547" s="331"/>
      <c r="AF547" s="331"/>
      <c r="AG547" s="331"/>
      <c r="AH547" s="331"/>
      <c r="AI547" s="331"/>
      <c r="AJ547" s="331"/>
      <c r="AK547" s="331"/>
      <c r="AL547" s="331"/>
      <c r="AM547" s="331"/>
      <c r="AN547" s="331"/>
      <c r="AO547" s="331"/>
      <c r="AP547" s="331"/>
      <c r="AQ547" s="331"/>
      <c r="AR547" s="331"/>
      <c r="AS547" s="331"/>
      <c r="AT547" s="331"/>
      <c r="AU547" s="331"/>
      <c r="AV547" s="331"/>
      <c r="AW547" s="331"/>
      <c r="AX547" s="331"/>
      <c r="AY547" s="331"/>
      <c r="AZ547" s="331"/>
      <c r="BA547" s="331"/>
      <c r="BB547" s="331"/>
      <c r="BC547" s="331"/>
      <c r="BD547" s="331"/>
      <c r="BE547" s="331"/>
      <c r="BF547" s="331"/>
      <c r="BG547" s="331"/>
      <c r="BH547" s="331"/>
      <c r="BI547" s="331"/>
      <c r="BJ547" s="331"/>
      <c r="BK547" s="331"/>
      <c r="BL547" s="331"/>
      <c r="BM547" s="331"/>
      <c r="BN547" s="331"/>
      <c r="BO547" s="331"/>
      <c r="BP547" s="331"/>
      <c r="BQ547" s="331"/>
      <c r="BR547" s="331"/>
      <c r="BS547" s="331"/>
      <c r="BT547" s="331"/>
      <c r="BU547" s="306"/>
      <c r="BV547" s="306"/>
      <c r="BW547" s="305"/>
      <c r="BX547" s="305"/>
      <c r="BY547" s="305"/>
      <c r="CA547" s="159" t="b">
        <v>0</v>
      </c>
    </row>
    <row r="548" spans="2:86" ht="5.25" customHeight="1" thickBot="1" x14ac:dyDescent="0.2">
      <c r="CA548" s="159"/>
    </row>
    <row r="549" spans="2:86" ht="5.25" customHeight="1" thickTop="1" x14ac:dyDescent="0.15">
      <c r="B549" s="296" t="s">
        <v>365</v>
      </c>
      <c r="C549" s="297"/>
      <c r="D549" s="298"/>
      <c r="G549" s="308" t="str">
        <f>IF(AND(CA545=TRUE,CA547=TRUE),"1：被害的",IF(CA547=TRUE,"特記のみ","1:被害的"))</f>
        <v>1:被害的</v>
      </c>
      <c r="H549" s="308"/>
      <c r="I549" s="308"/>
      <c r="J549" s="308"/>
      <c r="K549" s="308"/>
      <c r="L549" s="308"/>
      <c r="M549" s="308"/>
      <c r="N549" s="308"/>
      <c r="O549" s="308"/>
      <c r="P549" s="308"/>
      <c r="Q549" s="309"/>
      <c r="R549" s="377"/>
      <c r="S549" s="378"/>
      <c r="T549" s="378"/>
      <c r="U549" s="378"/>
      <c r="V549" s="378"/>
      <c r="W549" s="378"/>
      <c r="X549" s="378"/>
      <c r="Y549" s="378"/>
      <c r="Z549" s="378"/>
      <c r="AA549" s="378"/>
      <c r="AB549" s="378"/>
      <c r="AC549" s="378"/>
      <c r="AD549" s="378"/>
      <c r="AE549" s="378"/>
      <c r="AF549" s="378"/>
      <c r="AG549" s="378"/>
      <c r="AH549" s="378"/>
      <c r="AI549" s="378"/>
      <c r="AJ549" s="378"/>
      <c r="AK549" s="378"/>
      <c r="AL549" s="378"/>
      <c r="AM549" s="378"/>
      <c r="AN549" s="378"/>
      <c r="AO549" s="378"/>
      <c r="AP549" s="378"/>
      <c r="AQ549" s="378"/>
      <c r="AR549" s="378"/>
      <c r="AS549" s="378"/>
      <c r="AT549" s="378"/>
      <c r="AU549" s="378"/>
      <c r="AV549" s="378"/>
      <c r="AW549" s="378"/>
      <c r="AX549" s="378"/>
      <c r="AY549" s="378"/>
      <c r="AZ549" s="378"/>
      <c r="BA549" s="378"/>
      <c r="BB549" s="378"/>
      <c r="BC549" s="378"/>
      <c r="BD549" s="378"/>
      <c r="BE549" s="378"/>
      <c r="BF549" s="378"/>
      <c r="BG549" s="378"/>
      <c r="BH549" s="378"/>
      <c r="BI549" s="378"/>
      <c r="BJ549" s="378"/>
      <c r="BK549" s="378"/>
      <c r="BL549" s="378"/>
      <c r="BM549" s="378"/>
      <c r="BN549" s="378"/>
      <c r="BO549" s="378"/>
      <c r="BP549" s="378"/>
      <c r="BQ549" s="378"/>
      <c r="BR549" s="378"/>
      <c r="BS549" s="378"/>
      <c r="BT549" s="379"/>
      <c r="BU549" s="306" t="str">
        <f>IF(BV549="","",COUNTIFS($BV$197:BV549,"○"))&amp;BV549</f>
        <v/>
      </c>
      <c r="BV549" s="306" t="str">
        <f>IF(BW549&lt;&gt;"","○","")</f>
        <v/>
      </c>
      <c r="BW549" s="305" t="str">
        <f>IF(CA545=TRUE,"特に問題なし",DBCS(MID(R549,1,48)))</f>
        <v/>
      </c>
      <c r="BX549" s="310" t="str">
        <f>IF(CA545=TRUE,"※",IF(CA547=TRUE,"※","（1）"))</f>
        <v>（1）</v>
      </c>
      <c r="CF549" s="2">
        <v>1</v>
      </c>
      <c r="CG549" s="2" t="str">
        <f>+ASC(R549)</f>
        <v/>
      </c>
      <c r="CH549" s="2">
        <f>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COUNTIF($CG$549:$CG$563,"*｡1｡*")</f>
        <v>0</v>
      </c>
    </row>
    <row r="550" spans="2:86" ht="5.25" customHeight="1" x14ac:dyDescent="0.15">
      <c r="B550" s="299"/>
      <c r="C550" s="300"/>
      <c r="D550" s="301"/>
      <c r="E550" s="124" t="str">
        <f>IF(G549="特記のみ","特記④",IF(G549="1:被害的","被害的",""))</f>
        <v>被害的</v>
      </c>
      <c r="G550" s="308"/>
      <c r="H550" s="308"/>
      <c r="I550" s="308"/>
      <c r="J550" s="308"/>
      <c r="K550" s="308"/>
      <c r="L550" s="308"/>
      <c r="M550" s="308"/>
      <c r="N550" s="308"/>
      <c r="O550" s="308"/>
      <c r="P550" s="308"/>
      <c r="Q550" s="309"/>
      <c r="R550" s="380"/>
      <c r="S550" s="381"/>
      <c r="T550" s="381"/>
      <c r="U550" s="381"/>
      <c r="V550" s="381"/>
      <c r="W550" s="381"/>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c r="AS550" s="381"/>
      <c r="AT550" s="381"/>
      <c r="AU550" s="381"/>
      <c r="AV550" s="381"/>
      <c r="AW550" s="381"/>
      <c r="AX550" s="381"/>
      <c r="AY550" s="381"/>
      <c r="AZ550" s="381"/>
      <c r="BA550" s="381"/>
      <c r="BB550" s="381"/>
      <c r="BC550" s="381"/>
      <c r="BD550" s="381"/>
      <c r="BE550" s="381"/>
      <c r="BF550" s="381"/>
      <c r="BG550" s="381"/>
      <c r="BH550" s="381"/>
      <c r="BI550" s="381"/>
      <c r="BJ550" s="381"/>
      <c r="BK550" s="381"/>
      <c r="BL550" s="381"/>
      <c r="BM550" s="381"/>
      <c r="BN550" s="381"/>
      <c r="BO550" s="381"/>
      <c r="BP550" s="381"/>
      <c r="BQ550" s="381"/>
      <c r="BR550" s="381"/>
      <c r="BS550" s="381"/>
      <c r="BT550" s="382"/>
      <c r="BU550" s="306"/>
      <c r="BV550" s="306"/>
      <c r="BW550" s="305"/>
      <c r="BX550" s="310"/>
      <c r="CF550" s="2">
        <v>2</v>
      </c>
      <c r="CG550" s="2" t="str">
        <f>+ASC(R559)</f>
        <v/>
      </c>
      <c r="CH550" s="2">
        <f>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COUNTIF($CG$549:$CG$563,"*｡2｡*")</f>
        <v>0</v>
      </c>
    </row>
    <row r="551" spans="2:86" ht="5.25" customHeight="1" x14ac:dyDescent="0.15">
      <c r="B551" s="299"/>
      <c r="C551" s="300"/>
      <c r="D551" s="301"/>
      <c r="G551" s="308"/>
      <c r="H551" s="308"/>
      <c r="I551" s="308"/>
      <c r="J551" s="308"/>
      <c r="K551" s="308"/>
      <c r="L551" s="308"/>
      <c r="M551" s="308"/>
      <c r="N551" s="308"/>
      <c r="O551" s="308"/>
      <c r="P551" s="308"/>
      <c r="Q551" s="309"/>
      <c r="R551" s="380"/>
      <c r="S551" s="381"/>
      <c r="T551" s="381"/>
      <c r="U551" s="381"/>
      <c r="V551" s="381"/>
      <c r="W551" s="381"/>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c r="AS551" s="381"/>
      <c r="AT551" s="381"/>
      <c r="AU551" s="381"/>
      <c r="AV551" s="381"/>
      <c r="AW551" s="381"/>
      <c r="AX551" s="381"/>
      <c r="AY551" s="381"/>
      <c r="AZ551" s="381"/>
      <c r="BA551" s="381"/>
      <c r="BB551" s="381"/>
      <c r="BC551" s="381"/>
      <c r="BD551" s="381"/>
      <c r="BE551" s="381"/>
      <c r="BF551" s="381"/>
      <c r="BG551" s="381"/>
      <c r="BH551" s="381"/>
      <c r="BI551" s="381"/>
      <c r="BJ551" s="381"/>
      <c r="BK551" s="381"/>
      <c r="BL551" s="381"/>
      <c r="BM551" s="381"/>
      <c r="BN551" s="381"/>
      <c r="BO551" s="381"/>
      <c r="BP551" s="381"/>
      <c r="BQ551" s="381"/>
      <c r="BR551" s="381"/>
      <c r="BS551" s="381"/>
      <c r="BT551" s="382"/>
      <c r="BU551" s="306"/>
      <c r="BV551" s="306"/>
      <c r="BW551" s="305"/>
      <c r="BX551" s="310"/>
      <c r="CF551" s="2">
        <v>3</v>
      </c>
      <c r="CG551" s="2" t="str">
        <f>+ASC(R569)</f>
        <v/>
      </c>
      <c r="CH551" s="2">
        <f>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COUNTIF($CG$549:$CG$563,"*｡3｡*")</f>
        <v>0</v>
      </c>
    </row>
    <row r="552" spans="2:86" ht="5.25" customHeight="1" x14ac:dyDescent="0.15">
      <c r="B552" s="299"/>
      <c r="C552" s="300"/>
      <c r="D552" s="301"/>
      <c r="G552" s="308" t="str">
        <f>"現在"&amp;LEN(R549)&amp;"字"</f>
        <v>現在0字</v>
      </c>
      <c r="H552" s="308"/>
      <c r="I552" s="308"/>
      <c r="J552" s="308"/>
      <c r="K552" s="308"/>
      <c r="L552" s="308"/>
      <c r="M552" s="308"/>
      <c r="N552" s="308"/>
      <c r="O552" s="308"/>
      <c r="P552" s="308"/>
      <c r="Q552" s="309"/>
      <c r="R552" s="380"/>
      <c r="S552" s="381"/>
      <c r="T552" s="381"/>
      <c r="U552" s="381"/>
      <c r="V552" s="381"/>
      <c r="W552" s="381"/>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c r="AS552" s="381"/>
      <c r="AT552" s="381"/>
      <c r="AU552" s="381"/>
      <c r="AV552" s="381"/>
      <c r="AW552" s="381"/>
      <c r="AX552" s="381"/>
      <c r="AY552" s="381"/>
      <c r="AZ552" s="381"/>
      <c r="BA552" s="381"/>
      <c r="BB552" s="381"/>
      <c r="BC552" s="381"/>
      <c r="BD552" s="381"/>
      <c r="BE552" s="381"/>
      <c r="BF552" s="381"/>
      <c r="BG552" s="381"/>
      <c r="BH552" s="381"/>
      <c r="BI552" s="381"/>
      <c r="BJ552" s="381"/>
      <c r="BK552" s="381"/>
      <c r="BL552" s="381"/>
      <c r="BM552" s="381"/>
      <c r="BN552" s="381"/>
      <c r="BO552" s="381"/>
      <c r="BP552" s="381"/>
      <c r="BQ552" s="381"/>
      <c r="BR552" s="381"/>
      <c r="BS552" s="381"/>
      <c r="BT552" s="382"/>
      <c r="BU552" s="306" t="str">
        <f>IF(BV552="","",COUNTIFS($BV$197:BV552,"○"))&amp;BV552</f>
        <v/>
      </c>
      <c r="BV552" s="306" t="str">
        <f t="shared" ref="BV552" si="78">IF(BW552&lt;&gt;"","○","")</f>
        <v/>
      </c>
      <c r="BW552" s="305" t="str">
        <f>DBCS(IF(LEN(R549)&gt;48,MID(R549,49,48),""))</f>
        <v/>
      </c>
      <c r="BX552" s="305"/>
      <c r="CF552" s="2">
        <v>4</v>
      </c>
      <c r="CG552" s="2" t="str">
        <f>+ASC(R579)</f>
        <v/>
      </c>
      <c r="CH552" s="2">
        <f>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COUNTIF($CG$549:$CG$563,"*｡4｡*")</f>
        <v>0</v>
      </c>
    </row>
    <row r="553" spans="2:86" ht="5.25" customHeight="1" x14ac:dyDescent="0.15">
      <c r="B553" s="299"/>
      <c r="C553" s="300"/>
      <c r="D553" s="301"/>
      <c r="G553" s="308"/>
      <c r="H553" s="308"/>
      <c r="I553" s="308"/>
      <c r="J553" s="308"/>
      <c r="K553" s="308"/>
      <c r="L553" s="308"/>
      <c r="M553" s="308"/>
      <c r="N553" s="308"/>
      <c r="O553" s="308"/>
      <c r="P553" s="308"/>
      <c r="Q553" s="309"/>
      <c r="R553" s="380"/>
      <c r="S553" s="381"/>
      <c r="T553" s="381"/>
      <c r="U553" s="381"/>
      <c r="V553" s="381"/>
      <c r="W553" s="381"/>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c r="AS553" s="381"/>
      <c r="AT553" s="381"/>
      <c r="AU553" s="381"/>
      <c r="AV553" s="381"/>
      <c r="AW553" s="381"/>
      <c r="AX553" s="381"/>
      <c r="AY553" s="381"/>
      <c r="AZ553" s="381"/>
      <c r="BA553" s="381"/>
      <c r="BB553" s="381"/>
      <c r="BC553" s="381"/>
      <c r="BD553" s="381"/>
      <c r="BE553" s="381"/>
      <c r="BF553" s="381"/>
      <c r="BG553" s="381"/>
      <c r="BH553" s="381"/>
      <c r="BI553" s="381"/>
      <c r="BJ553" s="381"/>
      <c r="BK553" s="381"/>
      <c r="BL553" s="381"/>
      <c r="BM553" s="381"/>
      <c r="BN553" s="381"/>
      <c r="BO553" s="381"/>
      <c r="BP553" s="381"/>
      <c r="BQ553" s="381"/>
      <c r="BR553" s="381"/>
      <c r="BS553" s="381"/>
      <c r="BT553" s="382"/>
      <c r="BU553" s="306"/>
      <c r="BV553" s="306"/>
      <c r="BW553" s="305"/>
      <c r="BX553" s="305"/>
      <c r="CF553" s="2">
        <v>5</v>
      </c>
      <c r="CG553" s="2" t="str">
        <f>+ASC(R589)</f>
        <v/>
      </c>
      <c r="CH553" s="2">
        <f>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COUNTIF($CG$549:$CG$563,"*｡5｡*")</f>
        <v>0</v>
      </c>
    </row>
    <row r="554" spans="2:86" ht="5.25" customHeight="1" x14ac:dyDescent="0.15">
      <c r="B554" s="299"/>
      <c r="C554" s="300"/>
      <c r="D554" s="301"/>
      <c r="G554" s="308"/>
      <c r="H554" s="308"/>
      <c r="I554" s="308"/>
      <c r="J554" s="308"/>
      <c r="K554" s="308"/>
      <c r="L554" s="308"/>
      <c r="M554" s="308"/>
      <c r="N554" s="308"/>
      <c r="O554" s="308"/>
      <c r="P554" s="308"/>
      <c r="Q554" s="309"/>
      <c r="R554" s="380"/>
      <c r="S554" s="381"/>
      <c r="T554" s="381"/>
      <c r="U554" s="381"/>
      <c r="V554" s="381"/>
      <c r="W554" s="381"/>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c r="AS554" s="381"/>
      <c r="AT554" s="381"/>
      <c r="AU554" s="381"/>
      <c r="AV554" s="381"/>
      <c r="AW554" s="381"/>
      <c r="AX554" s="381"/>
      <c r="AY554" s="381"/>
      <c r="AZ554" s="381"/>
      <c r="BA554" s="381"/>
      <c r="BB554" s="381"/>
      <c r="BC554" s="381"/>
      <c r="BD554" s="381"/>
      <c r="BE554" s="381"/>
      <c r="BF554" s="381"/>
      <c r="BG554" s="381"/>
      <c r="BH554" s="381"/>
      <c r="BI554" s="381"/>
      <c r="BJ554" s="381"/>
      <c r="BK554" s="381"/>
      <c r="BL554" s="381"/>
      <c r="BM554" s="381"/>
      <c r="BN554" s="381"/>
      <c r="BO554" s="381"/>
      <c r="BP554" s="381"/>
      <c r="BQ554" s="381"/>
      <c r="BR554" s="381"/>
      <c r="BS554" s="381"/>
      <c r="BT554" s="382"/>
      <c r="BU554" s="306"/>
      <c r="BV554" s="306"/>
      <c r="BW554" s="305"/>
      <c r="BX554" s="305"/>
      <c r="CF554" s="2">
        <v>6</v>
      </c>
      <c r="CG554" s="2" t="str">
        <f>+ASC(R599)</f>
        <v/>
      </c>
      <c r="CH554" s="2">
        <f>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COUNTIF($CG$549:$CG$563,"*｡6｡*")</f>
        <v>0</v>
      </c>
    </row>
    <row r="555" spans="2:86" ht="5.25" customHeight="1" x14ac:dyDescent="0.15">
      <c r="B555" s="299"/>
      <c r="C555" s="300"/>
      <c r="D555" s="301"/>
      <c r="G555" s="308"/>
      <c r="H555" s="308"/>
      <c r="I555" s="308"/>
      <c r="J555" s="308"/>
      <c r="K555" s="308"/>
      <c r="L555" s="308"/>
      <c r="M555" s="308"/>
      <c r="N555" s="308"/>
      <c r="O555" s="308"/>
      <c r="P555" s="308"/>
      <c r="Q555" s="309"/>
      <c r="R555" s="380"/>
      <c r="S555" s="381"/>
      <c r="T555" s="381"/>
      <c r="U555" s="381"/>
      <c r="V555" s="381"/>
      <c r="W555" s="381"/>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c r="AS555" s="381"/>
      <c r="AT555" s="381"/>
      <c r="AU555" s="381"/>
      <c r="AV555" s="381"/>
      <c r="AW555" s="381"/>
      <c r="AX555" s="381"/>
      <c r="AY555" s="381"/>
      <c r="AZ555" s="381"/>
      <c r="BA555" s="381"/>
      <c r="BB555" s="381"/>
      <c r="BC555" s="381"/>
      <c r="BD555" s="381"/>
      <c r="BE555" s="381"/>
      <c r="BF555" s="381"/>
      <c r="BG555" s="381"/>
      <c r="BH555" s="381"/>
      <c r="BI555" s="381"/>
      <c r="BJ555" s="381"/>
      <c r="BK555" s="381"/>
      <c r="BL555" s="381"/>
      <c r="BM555" s="381"/>
      <c r="BN555" s="381"/>
      <c r="BO555" s="381"/>
      <c r="BP555" s="381"/>
      <c r="BQ555" s="381"/>
      <c r="BR555" s="381"/>
      <c r="BS555" s="381"/>
      <c r="BT555" s="382"/>
      <c r="BU555" s="306" t="str">
        <f>IF(BV555="","",COUNTIFS($BV$197:BV555,"○"))&amp;BV555</f>
        <v/>
      </c>
      <c r="BV555" s="306" t="str">
        <f t="shared" ref="BV555" si="79">IF(BW555&lt;&gt;"","○","")</f>
        <v/>
      </c>
      <c r="BW555" s="305" t="str">
        <f>DBCS(IF(LEN(R549)&gt;98,MID(R549,97,48),""))</f>
        <v/>
      </c>
      <c r="BX555" s="305"/>
      <c r="CF555" s="2">
        <v>7</v>
      </c>
      <c r="CG555" s="2" t="str">
        <f>+ASC(R609)</f>
        <v/>
      </c>
      <c r="CH555" s="2">
        <f>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COUNTIF($CG$549:$CG$563,"*｡7｡*")</f>
        <v>0</v>
      </c>
    </row>
    <row r="556" spans="2:86" ht="5.25" customHeight="1" x14ac:dyDescent="0.15">
      <c r="B556" s="299"/>
      <c r="C556" s="300"/>
      <c r="D556" s="301"/>
      <c r="G556" s="308"/>
      <c r="H556" s="308"/>
      <c r="I556" s="308"/>
      <c r="J556" s="308"/>
      <c r="K556" s="308"/>
      <c r="L556" s="308"/>
      <c r="M556" s="308"/>
      <c r="N556" s="308"/>
      <c r="O556" s="308"/>
      <c r="P556" s="308"/>
      <c r="Q556" s="309"/>
      <c r="R556" s="380"/>
      <c r="S556" s="381"/>
      <c r="T556" s="381"/>
      <c r="U556" s="381"/>
      <c r="V556" s="381"/>
      <c r="W556" s="381"/>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c r="AS556" s="381"/>
      <c r="AT556" s="381"/>
      <c r="AU556" s="381"/>
      <c r="AV556" s="381"/>
      <c r="AW556" s="381"/>
      <c r="AX556" s="381"/>
      <c r="AY556" s="381"/>
      <c r="AZ556" s="381"/>
      <c r="BA556" s="381"/>
      <c r="BB556" s="381"/>
      <c r="BC556" s="381"/>
      <c r="BD556" s="381"/>
      <c r="BE556" s="381"/>
      <c r="BF556" s="381"/>
      <c r="BG556" s="381"/>
      <c r="BH556" s="381"/>
      <c r="BI556" s="381"/>
      <c r="BJ556" s="381"/>
      <c r="BK556" s="381"/>
      <c r="BL556" s="381"/>
      <c r="BM556" s="381"/>
      <c r="BN556" s="381"/>
      <c r="BO556" s="381"/>
      <c r="BP556" s="381"/>
      <c r="BQ556" s="381"/>
      <c r="BR556" s="381"/>
      <c r="BS556" s="381"/>
      <c r="BT556" s="382"/>
      <c r="BU556" s="306"/>
      <c r="BV556" s="306"/>
      <c r="BW556" s="305"/>
      <c r="BX556" s="305"/>
      <c r="CF556" s="2">
        <v>8</v>
      </c>
      <c r="CG556" s="2" t="str">
        <f>+ASC(R619)</f>
        <v/>
      </c>
      <c r="CH556" s="2">
        <f>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COUNTIF($CG$549:$CG$563,"*｡8｡*")</f>
        <v>0</v>
      </c>
    </row>
    <row r="557" spans="2:86" ht="5.25" customHeight="1" x14ac:dyDescent="0.15">
      <c r="B557" s="299"/>
      <c r="C557" s="300"/>
      <c r="D557" s="301"/>
      <c r="G557" s="308"/>
      <c r="H557" s="308"/>
      <c r="I557" s="308"/>
      <c r="J557" s="308"/>
      <c r="K557" s="308"/>
      <c r="L557" s="308"/>
      <c r="M557" s="308"/>
      <c r="N557" s="308"/>
      <c r="O557" s="308"/>
      <c r="P557" s="308"/>
      <c r="Q557" s="309"/>
      <c r="R557" s="383"/>
      <c r="S557" s="384"/>
      <c r="T557" s="384"/>
      <c r="U557" s="384"/>
      <c r="V557" s="384"/>
      <c r="W557" s="384"/>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c r="AS557" s="384"/>
      <c r="AT557" s="384"/>
      <c r="AU557" s="384"/>
      <c r="AV557" s="384"/>
      <c r="AW557" s="384"/>
      <c r="AX557" s="384"/>
      <c r="AY557" s="384"/>
      <c r="AZ557" s="384"/>
      <c r="BA557" s="384"/>
      <c r="BB557" s="384"/>
      <c r="BC557" s="384"/>
      <c r="BD557" s="384"/>
      <c r="BE557" s="384"/>
      <c r="BF557" s="384"/>
      <c r="BG557" s="384"/>
      <c r="BH557" s="384"/>
      <c r="BI557" s="384"/>
      <c r="BJ557" s="384"/>
      <c r="BK557" s="384"/>
      <c r="BL557" s="384"/>
      <c r="BM557" s="384"/>
      <c r="BN557" s="384"/>
      <c r="BO557" s="384"/>
      <c r="BP557" s="384"/>
      <c r="BQ557" s="384"/>
      <c r="BR557" s="384"/>
      <c r="BS557" s="384"/>
      <c r="BT557" s="385"/>
      <c r="BU557" s="306"/>
      <c r="BV557" s="306"/>
      <c r="BW557" s="305"/>
      <c r="BX557" s="305"/>
      <c r="CF557" s="2">
        <v>9</v>
      </c>
      <c r="CG557" s="2" t="str">
        <f>+ASC(R629)</f>
        <v/>
      </c>
      <c r="CH557" s="2">
        <f>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COUNTIF($CG$549:$CG$563,"*｡9｡*")</f>
        <v>0</v>
      </c>
    </row>
    <row r="558" spans="2:86" ht="5.25" customHeight="1" x14ac:dyDescent="0.15">
      <c r="B558" s="299"/>
      <c r="C558" s="300"/>
      <c r="D558" s="301"/>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CF558" s="2">
        <v>10</v>
      </c>
      <c r="CG558" s="2" t="str">
        <f>+ASC(R639)</f>
        <v/>
      </c>
      <c r="CH558" s="2">
        <f>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COUNTIF($CG$549:$CG$563,"*｡10｡*")</f>
        <v>0</v>
      </c>
    </row>
    <row r="559" spans="2:86" ht="5.25" customHeight="1" x14ac:dyDescent="0.15">
      <c r="B559" s="299"/>
      <c r="C559" s="300"/>
      <c r="D559" s="301"/>
      <c r="G559" s="320" t="s">
        <v>242</v>
      </c>
      <c r="H559" s="320"/>
      <c r="I559" s="320"/>
      <c r="J559" s="320"/>
      <c r="K559" s="320"/>
      <c r="L559" s="320"/>
      <c r="M559" s="320"/>
      <c r="N559" s="320"/>
      <c r="O559" s="320"/>
      <c r="P559" s="320"/>
      <c r="Q559" s="321"/>
      <c r="R559" s="377"/>
      <c r="S559" s="378"/>
      <c r="T559" s="378"/>
      <c r="U559" s="378"/>
      <c r="V559" s="378"/>
      <c r="W559" s="378"/>
      <c r="X559" s="378"/>
      <c r="Y559" s="378"/>
      <c r="Z559" s="378"/>
      <c r="AA559" s="378"/>
      <c r="AB559" s="378"/>
      <c r="AC559" s="378"/>
      <c r="AD559" s="378"/>
      <c r="AE559" s="378"/>
      <c r="AF559" s="378"/>
      <c r="AG559" s="378"/>
      <c r="AH559" s="378"/>
      <c r="AI559" s="378"/>
      <c r="AJ559" s="378"/>
      <c r="AK559" s="378"/>
      <c r="AL559" s="378"/>
      <c r="AM559" s="378"/>
      <c r="AN559" s="378"/>
      <c r="AO559" s="378"/>
      <c r="AP559" s="378"/>
      <c r="AQ559" s="378"/>
      <c r="AR559" s="378"/>
      <c r="AS559" s="378"/>
      <c r="AT559" s="378"/>
      <c r="AU559" s="378"/>
      <c r="AV559" s="378"/>
      <c r="AW559" s="378"/>
      <c r="AX559" s="378"/>
      <c r="AY559" s="378"/>
      <c r="AZ559" s="378"/>
      <c r="BA559" s="378"/>
      <c r="BB559" s="378"/>
      <c r="BC559" s="378"/>
      <c r="BD559" s="378"/>
      <c r="BE559" s="378"/>
      <c r="BF559" s="378"/>
      <c r="BG559" s="378"/>
      <c r="BH559" s="378"/>
      <c r="BI559" s="378"/>
      <c r="BJ559" s="378"/>
      <c r="BK559" s="378"/>
      <c r="BL559" s="378"/>
      <c r="BM559" s="378"/>
      <c r="BN559" s="378"/>
      <c r="BO559" s="378"/>
      <c r="BP559" s="378"/>
      <c r="BQ559" s="378"/>
      <c r="BR559" s="378"/>
      <c r="BS559" s="378"/>
      <c r="BT559" s="379"/>
      <c r="BU559" s="306" t="str">
        <f>IF(BV559="","",COUNTIFS($BV$197:BV559,"○"))&amp;BV559</f>
        <v/>
      </c>
      <c r="BV559" s="306" t="str">
        <f>IF(BW559&lt;&gt;"","○","")</f>
        <v/>
      </c>
      <c r="BW559" s="305" t="str">
        <f>DBCS(MID(R559,1,48))</f>
        <v/>
      </c>
      <c r="BX559" s="332" t="s">
        <v>383</v>
      </c>
      <c r="CF559" s="2">
        <v>11</v>
      </c>
      <c r="CG559" s="2" t="str">
        <f>+ASC(R649)</f>
        <v/>
      </c>
      <c r="CH559" s="2">
        <f>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COUNTIF($CG$549:$CG$563,"*｡11｡*")</f>
        <v>0</v>
      </c>
    </row>
    <row r="560" spans="2:86" ht="5.25" customHeight="1" x14ac:dyDescent="0.15">
      <c r="B560" s="299"/>
      <c r="C560" s="300"/>
      <c r="D560" s="301"/>
      <c r="G560" s="320"/>
      <c r="H560" s="320"/>
      <c r="I560" s="320"/>
      <c r="J560" s="320"/>
      <c r="K560" s="320"/>
      <c r="L560" s="320"/>
      <c r="M560" s="320"/>
      <c r="N560" s="320"/>
      <c r="O560" s="320"/>
      <c r="P560" s="320"/>
      <c r="Q560" s="321"/>
      <c r="R560" s="380"/>
      <c r="S560" s="381"/>
      <c r="T560" s="381"/>
      <c r="U560" s="381"/>
      <c r="V560" s="381"/>
      <c r="W560" s="381"/>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c r="AS560" s="381"/>
      <c r="AT560" s="381"/>
      <c r="AU560" s="381"/>
      <c r="AV560" s="381"/>
      <c r="AW560" s="381"/>
      <c r="AX560" s="381"/>
      <c r="AY560" s="381"/>
      <c r="AZ560" s="381"/>
      <c r="BA560" s="381"/>
      <c r="BB560" s="381"/>
      <c r="BC560" s="381"/>
      <c r="BD560" s="381"/>
      <c r="BE560" s="381"/>
      <c r="BF560" s="381"/>
      <c r="BG560" s="381"/>
      <c r="BH560" s="381"/>
      <c r="BI560" s="381"/>
      <c r="BJ560" s="381"/>
      <c r="BK560" s="381"/>
      <c r="BL560" s="381"/>
      <c r="BM560" s="381"/>
      <c r="BN560" s="381"/>
      <c r="BO560" s="381"/>
      <c r="BP560" s="381"/>
      <c r="BQ560" s="381"/>
      <c r="BR560" s="381"/>
      <c r="BS560" s="381"/>
      <c r="BT560" s="382"/>
      <c r="BU560" s="306"/>
      <c r="BV560" s="306"/>
      <c r="BW560" s="305"/>
      <c r="BX560" s="332"/>
      <c r="CF560" s="2">
        <v>12</v>
      </c>
      <c r="CG560" s="2" t="str">
        <f>+ASC(R659)</f>
        <v/>
      </c>
      <c r="CH560" s="2">
        <f>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COUNTIF($CG$549:$CG$563,"*｡12｡*")</f>
        <v>0</v>
      </c>
    </row>
    <row r="561" spans="2:86" ht="5.25" customHeight="1" x14ac:dyDescent="0.15">
      <c r="B561" s="299"/>
      <c r="C561" s="300"/>
      <c r="D561" s="301"/>
      <c r="G561" s="320"/>
      <c r="H561" s="320"/>
      <c r="I561" s="320"/>
      <c r="J561" s="320"/>
      <c r="K561" s="320"/>
      <c r="L561" s="320"/>
      <c r="M561" s="320"/>
      <c r="N561" s="320"/>
      <c r="O561" s="320"/>
      <c r="P561" s="320"/>
      <c r="Q561" s="321"/>
      <c r="R561" s="380"/>
      <c r="S561" s="381"/>
      <c r="T561" s="381"/>
      <c r="U561" s="381"/>
      <c r="V561" s="381"/>
      <c r="W561" s="381"/>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c r="AS561" s="381"/>
      <c r="AT561" s="381"/>
      <c r="AU561" s="381"/>
      <c r="AV561" s="381"/>
      <c r="AW561" s="381"/>
      <c r="AX561" s="381"/>
      <c r="AY561" s="381"/>
      <c r="AZ561" s="381"/>
      <c r="BA561" s="381"/>
      <c r="BB561" s="381"/>
      <c r="BC561" s="381"/>
      <c r="BD561" s="381"/>
      <c r="BE561" s="381"/>
      <c r="BF561" s="381"/>
      <c r="BG561" s="381"/>
      <c r="BH561" s="381"/>
      <c r="BI561" s="381"/>
      <c r="BJ561" s="381"/>
      <c r="BK561" s="381"/>
      <c r="BL561" s="381"/>
      <c r="BM561" s="381"/>
      <c r="BN561" s="381"/>
      <c r="BO561" s="381"/>
      <c r="BP561" s="381"/>
      <c r="BQ561" s="381"/>
      <c r="BR561" s="381"/>
      <c r="BS561" s="381"/>
      <c r="BT561" s="382"/>
      <c r="BU561" s="306"/>
      <c r="BV561" s="306"/>
      <c r="BW561" s="305"/>
      <c r="BX561" s="332"/>
      <c r="CF561" s="2">
        <v>13</v>
      </c>
      <c r="CG561" s="2" t="str">
        <f>+ASC(R669)</f>
        <v/>
      </c>
      <c r="CH561" s="2">
        <f>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COUNTIF($CG$549:$CG$563,"*｡13｡*")</f>
        <v>0</v>
      </c>
    </row>
    <row r="562" spans="2:86" ht="5.25" customHeight="1" x14ac:dyDescent="0.15">
      <c r="B562" s="299"/>
      <c r="C562" s="300"/>
      <c r="D562" s="301"/>
      <c r="G562" s="308" t="str">
        <f>"現在"&amp;LEN(R559)&amp;"字"</f>
        <v>現在0字</v>
      </c>
      <c r="H562" s="308"/>
      <c r="I562" s="308"/>
      <c r="J562" s="308"/>
      <c r="K562" s="308"/>
      <c r="L562" s="308"/>
      <c r="M562" s="308"/>
      <c r="N562" s="308"/>
      <c r="O562" s="308"/>
      <c r="P562" s="308"/>
      <c r="Q562" s="309"/>
      <c r="R562" s="380"/>
      <c r="S562" s="381"/>
      <c r="T562" s="381"/>
      <c r="U562" s="381"/>
      <c r="V562" s="381"/>
      <c r="W562" s="381"/>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c r="AS562" s="381"/>
      <c r="AT562" s="381"/>
      <c r="AU562" s="381"/>
      <c r="AV562" s="381"/>
      <c r="AW562" s="381"/>
      <c r="AX562" s="381"/>
      <c r="AY562" s="381"/>
      <c r="AZ562" s="381"/>
      <c r="BA562" s="381"/>
      <c r="BB562" s="381"/>
      <c r="BC562" s="381"/>
      <c r="BD562" s="381"/>
      <c r="BE562" s="381"/>
      <c r="BF562" s="381"/>
      <c r="BG562" s="381"/>
      <c r="BH562" s="381"/>
      <c r="BI562" s="381"/>
      <c r="BJ562" s="381"/>
      <c r="BK562" s="381"/>
      <c r="BL562" s="381"/>
      <c r="BM562" s="381"/>
      <c r="BN562" s="381"/>
      <c r="BO562" s="381"/>
      <c r="BP562" s="381"/>
      <c r="BQ562" s="381"/>
      <c r="BR562" s="381"/>
      <c r="BS562" s="381"/>
      <c r="BT562" s="382"/>
      <c r="BU562" s="306" t="str">
        <f>IF(BV562="","",COUNTIFS($BV$197:BV562,"○"))&amp;BV562</f>
        <v/>
      </c>
      <c r="BV562" s="306" t="str">
        <f t="shared" ref="BV562" si="80">IF(BW562&lt;&gt;"","○","")</f>
        <v/>
      </c>
      <c r="BW562" s="305" t="str">
        <f>DBCS(IF(LEN(R559)&gt;48,MID(R559,49,48),""))</f>
        <v/>
      </c>
      <c r="BX562" s="305"/>
      <c r="CF562" s="2">
        <v>14</v>
      </c>
      <c r="CG562" s="2" t="str">
        <f>+ASC(R679)</f>
        <v/>
      </c>
      <c r="CH562" s="2">
        <f>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COUNTIF($CG$549:$CG$563,"*｡14｡*")</f>
        <v>0</v>
      </c>
    </row>
    <row r="563" spans="2:86" ht="5.25" customHeight="1" x14ac:dyDescent="0.15">
      <c r="B563" s="299"/>
      <c r="C563" s="300"/>
      <c r="D563" s="301"/>
      <c r="G563" s="308"/>
      <c r="H563" s="308"/>
      <c r="I563" s="308"/>
      <c r="J563" s="308"/>
      <c r="K563" s="308"/>
      <c r="L563" s="308"/>
      <c r="M563" s="308"/>
      <c r="N563" s="308"/>
      <c r="O563" s="308"/>
      <c r="P563" s="308"/>
      <c r="Q563" s="309"/>
      <c r="R563" s="380"/>
      <c r="S563" s="381"/>
      <c r="T563" s="381"/>
      <c r="U563" s="381"/>
      <c r="V563" s="381"/>
      <c r="W563" s="381"/>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c r="AS563" s="381"/>
      <c r="AT563" s="381"/>
      <c r="AU563" s="381"/>
      <c r="AV563" s="381"/>
      <c r="AW563" s="381"/>
      <c r="AX563" s="381"/>
      <c r="AY563" s="381"/>
      <c r="AZ563" s="381"/>
      <c r="BA563" s="381"/>
      <c r="BB563" s="381"/>
      <c r="BC563" s="381"/>
      <c r="BD563" s="381"/>
      <c r="BE563" s="381"/>
      <c r="BF563" s="381"/>
      <c r="BG563" s="381"/>
      <c r="BH563" s="381"/>
      <c r="BI563" s="381"/>
      <c r="BJ563" s="381"/>
      <c r="BK563" s="381"/>
      <c r="BL563" s="381"/>
      <c r="BM563" s="381"/>
      <c r="BN563" s="381"/>
      <c r="BO563" s="381"/>
      <c r="BP563" s="381"/>
      <c r="BQ563" s="381"/>
      <c r="BR563" s="381"/>
      <c r="BS563" s="381"/>
      <c r="BT563" s="382"/>
      <c r="BU563" s="306"/>
      <c r="BV563" s="306"/>
      <c r="BW563" s="305"/>
      <c r="BX563" s="305"/>
      <c r="CF563" s="2">
        <v>15</v>
      </c>
      <c r="CG563" s="2" t="str">
        <f>+ASC(R689)</f>
        <v/>
      </c>
      <c r="CH563" s="2">
        <f>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COUNTIF($CG$549:$CG$563,"*｡15｡*")</f>
        <v>0</v>
      </c>
    </row>
    <row r="564" spans="2:86" ht="5.25" customHeight="1" x14ac:dyDescent="0.15">
      <c r="B564" s="299"/>
      <c r="C564" s="300"/>
      <c r="D564" s="301"/>
      <c r="G564" s="308"/>
      <c r="H564" s="308"/>
      <c r="I564" s="308"/>
      <c r="J564" s="308"/>
      <c r="K564" s="308"/>
      <c r="L564" s="308"/>
      <c r="M564" s="308"/>
      <c r="N564" s="308"/>
      <c r="O564" s="308"/>
      <c r="P564" s="308"/>
      <c r="Q564" s="309"/>
      <c r="R564" s="380"/>
      <c r="S564" s="381"/>
      <c r="T564" s="381"/>
      <c r="U564" s="381"/>
      <c r="V564" s="381"/>
      <c r="W564" s="381"/>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c r="AS564" s="381"/>
      <c r="AT564" s="381"/>
      <c r="AU564" s="381"/>
      <c r="AV564" s="381"/>
      <c r="AW564" s="381"/>
      <c r="AX564" s="381"/>
      <c r="AY564" s="381"/>
      <c r="AZ564" s="381"/>
      <c r="BA564" s="381"/>
      <c r="BB564" s="381"/>
      <c r="BC564" s="381"/>
      <c r="BD564" s="381"/>
      <c r="BE564" s="381"/>
      <c r="BF564" s="381"/>
      <c r="BG564" s="381"/>
      <c r="BH564" s="381"/>
      <c r="BI564" s="381"/>
      <c r="BJ564" s="381"/>
      <c r="BK564" s="381"/>
      <c r="BL564" s="381"/>
      <c r="BM564" s="381"/>
      <c r="BN564" s="381"/>
      <c r="BO564" s="381"/>
      <c r="BP564" s="381"/>
      <c r="BQ564" s="381"/>
      <c r="BR564" s="381"/>
      <c r="BS564" s="381"/>
      <c r="BT564" s="382"/>
      <c r="BU564" s="306"/>
      <c r="BV564" s="306"/>
      <c r="BW564" s="305"/>
      <c r="BX564" s="305"/>
    </row>
    <row r="565" spans="2:86" ht="5.25" customHeight="1" x14ac:dyDescent="0.15">
      <c r="B565" s="299"/>
      <c r="C565" s="300"/>
      <c r="D565" s="301"/>
      <c r="G565" s="308"/>
      <c r="H565" s="308"/>
      <c r="I565" s="308"/>
      <c r="J565" s="308"/>
      <c r="K565" s="308"/>
      <c r="L565" s="308"/>
      <c r="M565" s="308"/>
      <c r="N565" s="308"/>
      <c r="O565" s="308"/>
      <c r="P565" s="308"/>
      <c r="Q565" s="309"/>
      <c r="R565" s="380"/>
      <c r="S565" s="381"/>
      <c r="T565" s="381"/>
      <c r="U565" s="381"/>
      <c r="V565" s="381"/>
      <c r="W565" s="381"/>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c r="AS565" s="381"/>
      <c r="AT565" s="381"/>
      <c r="AU565" s="381"/>
      <c r="AV565" s="381"/>
      <c r="AW565" s="381"/>
      <c r="AX565" s="381"/>
      <c r="AY565" s="381"/>
      <c r="AZ565" s="381"/>
      <c r="BA565" s="381"/>
      <c r="BB565" s="381"/>
      <c r="BC565" s="381"/>
      <c r="BD565" s="381"/>
      <c r="BE565" s="381"/>
      <c r="BF565" s="381"/>
      <c r="BG565" s="381"/>
      <c r="BH565" s="381"/>
      <c r="BI565" s="381"/>
      <c r="BJ565" s="381"/>
      <c r="BK565" s="381"/>
      <c r="BL565" s="381"/>
      <c r="BM565" s="381"/>
      <c r="BN565" s="381"/>
      <c r="BO565" s="381"/>
      <c r="BP565" s="381"/>
      <c r="BQ565" s="381"/>
      <c r="BR565" s="381"/>
      <c r="BS565" s="381"/>
      <c r="BT565" s="382"/>
      <c r="BU565" s="306" t="str">
        <f>IF(BV565="","",COUNTIFS($BV$197:BV565,"○"))&amp;BV565</f>
        <v/>
      </c>
      <c r="BV565" s="306" t="str">
        <f t="shared" ref="BV565" si="81">IF(BW565&lt;&gt;"","○","")</f>
        <v/>
      </c>
      <c r="BW565" s="305" t="str">
        <f>DBCS(IF(LEN(R559)&gt;98,MID(R559,97,48),""))</f>
        <v/>
      </c>
      <c r="BX565" s="305"/>
    </row>
    <row r="566" spans="2:86" ht="5.25" customHeight="1" x14ac:dyDescent="0.15">
      <c r="B566" s="299"/>
      <c r="C566" s="300"/>
      <c r="D566" s="301"/>
      <c r="G566" s="308"/>
      <c r="H566" s="308"/>
      <c r="I566" s="308"/>
      <c r="J566" s="308"/>
      <c r="K566" s="308"/>
      <c r="L566" s="308"/>
      <c r="M566" s="308"/>
      <c r="N566" s="308"/>
      <c r="O566" s="308"/>
      <c r="P566" s="308"/>
      <c r="Q566" s="309"/>
      <c r="R566" s="380"/>
      <c r="S566" s="381"/>
      <c r="T566" s="381"/>
      <c r="U566" s="381"/>
      <c r="V566" s="381"/>
      <c r="W566" s="381"/>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c r="AS566" s="381"/>
      <c r="AT566" s="381"/>
      <c r="AU566" s="381"/>
      <c r="AV566" s="381"/>
      <c r="AW566" s="381"/>
      <c r="AX566" s="381"/>
      <c r="AY566" s="381"/>
      <c r="AZ566" s="381"/>
      <c r="BA566" s="381"/>
      <c r="BB566" s="381"/>
      <c r="BC566" s="381"/>
      <c r="BD566" s="381"/>
      <c r="BE566" s="381"/>
      <c r="BF566" s="381"/>
      <c r="BG566" s="381"/>
      <c r="BH566" s="381"/>
      <c r="BI566" s="381"/>
      <c r="BJ566" s="381"/>
      <c r="BK566" s="381"/>
      <c r="BL566" s="381"/>
      <c r="BM566" s="381"/>
      <c r="BN566" s="381"/>
      <c r="BO566" s="381"/>
      <c r="BP566" s="381"/>
      <c r="BQ566" s="381"/>
      <c r="BR566" s="381"/>
      <c r="BS566" s="381"/>
      <c r="BT566" s="382"/>
      <c r="BU566" s="306"/>
      <c r="BV566" s="306"/>
      <c r="BW566" s="305"/>
      <c r="BX566" s="305"/>
    </row>
    <row r="567" spans="2:86" ht="5.25" customHeight="1" x14ac:dyDescent="0.15">
      <c r="B567" s="299"/>
      <c r="C567" s="300"/>
      <c r="D567" s="301"/>
      <c r="G567" s="308"/>
      <c r="H567" s="308"/>
      <c r="I567" s="308"/>
      <c r="J567" s="308"/>
      <c r="K567" s="308"/>
      <c r="L567" s="308"/>
      <c r="M567" s="308"/>
      <c r="N567" s="308"/>
      <c r="O567" s="308"/>
      <c r="P567" s="308"/>
      <c r="Q567" s="309"/>
      <c r="R567" s="383"/>
      <c r="S567" s="384"/>
      <c r="T567" s="384"/>
      <c r="U567" s="384"/>
      <c r="V567" s="384"/>
      <c r="W567" s="384"/>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c r="AS567" s="384"/>
      <c r="AT567" s="384"/>
      <c r="AU567" s="384"/>
      <c r="AV567" s="384"/>
      <c r="AW567" s="384"/>
      <c r="AX567" s="384"/>
      <c r="AY567" s="384"/>
      <c r="AZ567" s="384"/>
      <c r="BA567" s="384"/>
      <c r="BB567" s="384"/>
      <c r="BC567" s="384"/>
      <c r="BD567" s="384"/>
      <c r="BE567" s="384"/>
      <c r="BF567" s="384"/>
      <c r="BG567" s="384"/>
      <c r="BH567" s="384"/>
      <c r="BI567" s="384"/>
      <c r="BJ567" s="384"/>
      <c r="BK567" s="384"/>
      <c r="BL567" s="384"/>
      <c r="BM567" s="384"/>
      <c r="BN567" s="384"/>
      <c r="BO567" s="384"/>
      <c r="BP567" s="384"/>
      <c r="BQ567" s="384"/>
      <c r="BR567" s="384"/>
      <c r="BS567" s="384"/>
      <c r="BT567" s="385"/>
      <c r="BU567" s="306"/>
      <c r="BV567" s="306"/>
      <c r="BW567" s="305"/>
      <c r="BX567" s="305"/>
    </row>
    <row r="568" spans="2:86" ht="5.25" customHeight="1" x14ac:dyDescent="0.15">
      <c r="B568" s="299"/>
      <c r="C568" s="300"/>
      <c r="D568" s="301"/>
    </row>
    <row r="569" spans="2:86" ht="5.25" customHeight="1" x14ac:dyDescent="0.15">
      <c r="B569" s="299"/>
      <c r="C569" s="300"/>
      <c r="D569" s="301"/>
      <c r="G569" s="320" t="s">
        <v>243</v>
      </c>
      <c r="H569" s="320"/>
      <c r="I569" s="320"/>
      <c r="J569" s="320"/>
      <c r="K569" s="320"/>
      <c r="L569" s="320"/>
      <c r="M569" s="320"/>
      <c r="N569" s="320"/>
      <c r="O569" s="320"/>
      <c r="P569" s="320"/>
      <c r="Q569" s="321"/>
      <c r="R569" s="377"/>
      <c r="S569" s="378"/>
      <c r="T569" s="378"/>
      <c r="U569" s="378"/>
      <c r="V569" s="378"/>
      <c r="W569" s="378"/>
      <c r="X569" s="378"/>
      <c r="Y569" s="378"/>
      <c r="Z569" s="378"/>
      <c r="AA569" s="378"/>
      <c r="AB569" s="378"/>
      <c r="AC569" s="378"/>
      <c r="AD569" s="378"/>
      <c r="AE569" s="378"/>
      <c r="AF569" s="378"/>
      <c r="AG569" s="378"/>
      <c r="AH569" s="378"/>
      <c r="AI569" s="378"/>
      <c r="AJ569" s="378"/>
      <c r="AK569" s="378"/>
      <c r="AL569" s="378"/>
      <c r="AM569" s="378"/>
      <c r="AN569" s="378"/>
      <c r="AO569" s="378"/>
      <c r="AP569" s="378"/>
      <c r="AQ569" s="378"/>
      <c r="AR569" s="378"/>
      <c r="AS569" s="378"/>
      <c r="AT569" s="378"/>
      <c r="AU569" s="378"/>
      <c r="AV569" s="378"/>
      <c r="AW569" s="378"/>
      <c r="AX569" s="378"/>
      <c r="AY569" s="378"/>
      <c r="AZ569" s="378"/>
      <c r="BA569" s="378"/>
      <c r="BB569" s="378"/>
      <c r="BC569" s="378"/>
      <c r="BD569" s="378"/>
      <c r="BE569" s="378"/>
      <c r="BF569" s="378"/>
      <c r="BG569" s="378"/>
      <c r="BH569" s="378"/>
      <c r="BI569" s="378"/>
      <c r="BJ569" s="378"/>
      <c r="BK569" s="378"/>
      <c r="BL569" s="378"/>
      <c r="BM569" s="378"/>
      <c r="BN569" s="378"/>
      <c r="BO569" s="378"/>
      <c r="BP569" s="378"/>
      <c r="BQ569" s="378"/>
      <c r="BR569" s="378"/>
      <c r="BS569" s="378"/>
      <c r="BT569" s="379"/>
      <c r="BU569" s="306" t="str">
        <f>IF(BV569="","",COUNTIFS($BV$197:BV569,"○"))&amp;BV569</f>
        <v/>
      </c>
      <c r="BV569" s="306" t="str">
        <f>IF(BW569&lt;&gt;"","○","")</f>
        <v/>
      </c>
      <c r="BW569" s="305" t="str">
        <f>DBCS(MID(R569,1,48))</f>
        <v/>
      </c>
      <c r="BX569" s="332" t="s">
        <v>160</v>
      </c>
    </row>
    <row r="570" spans="2:86" ht="5.25" customHeight="1" x14ac:dyDescent="0.15">
      <c r="B570" s="299"/>
      <c r="C570" s="300"/>
      <c r="D570" s="301"/>
      <c r="G570" s="320"/>
      <c r="H570" s="320"/>
      <c r="I570" s="320"/>
      <c r="J570" s="320"/>
      <c r="K570" s="320"/>
      <c r="L570" s="320"/>
      <c r="M570" s="320"/>
      <c r="N570" s="320"/>
      <c r="O570" s="320"/>
      <c r="P570" s="320"/>
      <c r="Q570" s="321"/>
      <c r="R570" s="380"/>
      <c r="S570" s="381"/>
      <c r="T570" s="381"/>
      <c r="U570" s="381"/>
      <c r="V570" s="381"/>
      <c r="W570" s="381"/>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c r="AS570" s="381"/>
      <c r="AT570" s="381"/>
      <c r="AU570" s="381"/>
      <c r="AV570" s="381"/>
      <c r="AW570" s="381"/>
      <c r="AX570" s="381"/>
      <c r="AY570" s="381"/>
      <c r="AZ570" s="381"/>
      <c r="BA570" s="381"/>
      <c r="BB570" s="381"/>
      <c r="BC570" s="381"/>
      <c r="BD570" s="381"/>
      <c r="BE570" s="381"/>
      <c r="BF570" s="381"/>
      <c r="BG570" s="381"/>
      <c r="BH570" s="381"/>
      <c r="BI570" s="381"/>
      <c r="BJ570" s="381"/>
      <c r="BK570" s="381"/>
      <c r="BL570" s="381"/>
      <c r="BM570" s="381"/>
      <c r="BN570" s="381"/>
      <c r="BO570" s="381"/>
      <c r="BP570" s="381"/>
      <c r="BQ570" s="381"/>
      <c r="BR570" s="381"/>
      <c r="BS570" s="381"/>
      <c r="BT570" s="382"/>
      <c r="BU570" s="306"/>
      <c r="BV570" s="306"/>
      <c r="BW570" s="305"/>
      <c r="BX570" s="332"/>
    </row>
    <row r="571" spans="2:86" ht="5.25" customHeight="1" x14ac:dyDescent="0.15">
      <c r="B571" s="299"/>
      <c r="C571" s="300"/>
      <c r="D571" s="301"/>
      <c r="G571" s="320"/>
      <c r="H571" s="320"/>
      <c r="I571" s="320"/>
      <c r="J571" s="320"/>
      <c r="K571" s="320"/>
      <c r="L571" s="320"/>
      <c r="M571" s="320"/>
      <c r="N571" s="320"/>
      <c r="O571" s="320"/>
      <c r="P571" s="320"/>
      <c r="Q571" s="321"/>
      <c r="R571" s="380"/>
      <c r="S571" s="381"/>
      <c r="T571" s="381"/>
      <c r="U571" s="381"/>
      <c r="V571" s="381"/>
      <c r="W571" s="381"/>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c r="AS571" s="381"/>
      <c r="AT571" s="381"/>
      <c r="AU571" s="381"/>
      <c r="AV571" s="381"/>
      <c r="AW571" s="381"/>
      <c r="AX571" s="381"/>
      <c r="AY571" s="381"/>
      <c r="AZ571" s="381"/>
      <c r="BA571" s="381"/>
      <c r="BB571" s="381"/>
      <c r="BC571" s="381"/>
      <c r="BD571" s="381"/>
      <c r="BE571" s="381"/>
      <c r="BF571" s="381"/>
      <c r="BG571" s="381"/>
      <c r="BH571" s="381"/>
      <c r="BI571" s="381"/>
      <c r="BJ571" s="381"/>
      <c r="BK571" s="381"/>
      <c r="BL571" s="381"/>
      <c r="BM571" s="381"/>
      <c r="BN571" s="381"/>
      <c r="BO571" s="381"/>
      <c r="BP571" s="381"/>
      <c r="BQ571" s="381"/>
      <c r="BR571" s="381"/>
      <c r="BS571" s="381"/>
      <c r="BT571" s="382"/>
      <c r="BU571" s="306"/>
      <c r="BV571" s="306"/>
      <c r="BW571" s="305"/>
      <c r="BX571" s="332"/>
    </row>
    <row r="572" spans="2:86" ht="5.25" customHeight="1" x14ac:dyDescent="0.15">
      <c r="B572" s="299"/>
      <c r="C572" s="300"/>
      <c r="D572" s="301"/>
      <c r="G572" s="308" t="str">
        <f>"現在"&amp;LEN(R569)&amp;"字"</f>
        <v>現在0字</v>
      </c>
      <c r="H572" s="308"/>
      <c r="I572" s="308"/>
      <c r="J572" s="308"/>
      <c r="K572" s="308"/>
      <c r="L572" s="308"/>
      <c r="M572" s="308"/>
      <c r="N572" s="308"/>
      <c r="O572" s="308"/>
      <c r="P572" s="308"/>
      <c r="Q572" s="309"/>
      <c r="R572" s="380"/>
      <c r="S572" s="381"/>
      <c r="T572" s="381"/>
      <c r="U572" s="381"/>
      <c r="V572" s="381"/>
      <c r="W572" s="381"/>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c r="AS572" s="381"/>
      <c r="AT572" s="381"/>
      <c r="AU572" s="381"/>
      <c r="AV572" s="381"/>
      <c r="AW572" s="381"/>
      <c r="AX572" s="381"/>
      <c r="AY572" s="381"/>
      <c r="AZ572" s="381"/>
      <c r="BA572" s="381"/>
      <c r="BB572" s="381"/>
      <c r="BC572" s="381"/>
      <c r="BD572" s="381"/>
      <c r="BE572" s="381"/>
      <c r="BF572" s="381"/>
      <c r="BG572" s="381"/>
      <c r="BH572" s="381"/>
      <c r="BI572" s="381"/>
      <c r="BJ572" s="381"/>
      <c r="BK572" s="381"/>
      <c r="BL572" s="381"/>
      <c r="BM572" s="381"/>
      <c r="BN572" s="381"/>
      <c r="BO572" s="381"/>
      <c r="BP572" s="381"/>
      <c r="BQ572" s="381"/>
      <c r="BR572" s="381"/>
      <c r="BS572" s="381"/>
      <c r="BT572" s="382"/>
      <c r="BU572" s="306" t="str">
        <f>IF(BV572="","",COUNTIFS($BV$197:BV572,"○"))&amp;BV572</f>
        <v/>
      </c>
      <c r="BV572" s="306" t="str">
        <f t="shared" ref="BV572" si="82">IF(BW572&lt;&gt;"","○","")</f>
        <v/>
      </c>
      <c r="BW572" s="305" t="str">
        <f>DBCS(IF(LEN(R569)&gt;48,MID(R569,49,48),""))</f>
        <v/>
      </c>
      <c r="BX572" s="305"/>
    </row>
    <row r="573" spans="2:86" ht="5.25" customHeight="1" x14ac:dyDescent="0.15">
      <c r="B573" s="299"/>
      <c r="C573" s="300"/>
      <c r="D573" s="301"/>
      <c r="G573" s="308"/>
      <c r="H573" s="308"/>
      <c r="I573" s="308"/>
      <c r="J573" s="308"/>
      <c r="K573" s="308"/>
      <c r="L573" s="308"/>
      <c r="M573" s="308"/>
      <c r="N573" s="308"/>
      <c r="O573" s="308"/>
      <c r="P573" s="308"/>
      <c r="Q573" s="309"/>
      <c r="R573" s="380"/>
      <c r="S573" s="381"/>
      <c r="T573" s="381"/>
      <c r="U573" s="381"/>
      <c r="V573" s="381"/>
      <c r="W573" s="381"/>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c r="AS573" s="381"/>
      <c r="AT573" s="381"/>
      <c r="AU573" s="381"/>
      <c r="AV573" s="381"/>
      <c r="AW573" s="381"/>
      <c r="AX573" s="381"/>
      <c r="AY573" s="381"/>
      <c r="AZ573" s="381"/>
      <c r="BA573" s="381"/>
      <c r="BB573" s="381"/>
      <c r="BC573" s="381"/>
      <c r="BD573" s="381"/>
      <c r="BE573" s="381"/>
      <c r="BF573" s="381"/>
      <c r="BG573" s="381"/>
      <c r="BH573" s="381"/>
      <c r="BI573" s="381"/>
      <c r="BJ573" s="381"/>
      <c r="BK573" s="381"/>
      <c r="BL573" s="381"/>
      <c r="BM573" s="381"/>
      <c r="BN573" s="381"/>
      <c r="BO573" s="381"/>
      <c r="BP573" s="381"/>
      <c r="BQ573" s="381"/>
      <c r="BR573" s="381"/>
      <c r="BS573" s="381"/>
      <c r="BT573" s="382"/>
      <c r="BU573" s="306"/>
      <c r="BV573" s="306"/>
      <c r="BW573" s="305"/>
      <c r="BX573" s="305"/>
    </row>
    <row r="574" spans="2:86" ht="5.25" customHeight="1" x14ac:dyDescent="0.15">
      <c r="B574" s="299"/>
      <c r="C574" s="300"/>
      <c r="D574" s="301"/>
      <c r="G574" s="308"/>
      <c r="H574" s="308"/>
      <c r="I574" s="308"/>
      <c r="J574" s="308"/>
      <c r="K574" s="308"/>
      <c r="L574" s="308"/>
      <c r="M574" s="308"/>
      <c r="N574" s="308"/>
      <c r="O574" s="308"/>
      <c r="P574" s="308"/>
      <c r="Q574" s="309"/>
      <c r="R574" s="380"/>
      <c r="S574" s="381"/>
      <c r="T574" s="381"/>
      <c r="U574" s="381"/>
      <c r="V574" s="381"/>
      <c r="W574" s="381"/>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c r="AS574" s="381"/>
      <c r="AT574" s="381"/>
      <c r="AU574" s="381"/>
      <c r="AV574" s="381"/>
      <c r="AW574" s="381"/>
      <c r="AX574" s="381"/>
      <c r="AY574" s="381"/>
      <c r="AZ574" s="381"/>
      <c r="BA574" s="381"/>
      <c r="BB574" s="381"/>
      <c r="BC574" s="381"/>
      <c r="BD574" s="381"/>
      <c r="BE574" s="381"/>
      <c r="BF574" s="381"/>
      <c r="BG574" s="381"/>
      <c r="BH574" s="381"/>
      <c r="BI574" s="381"/>
      <c r="BJ574" s="381"/>
      <c r="BK574" s="381"/>
      <c r="BL574" s="381"/>
      <c r="BM574" s="381"/>
      <c r="BN574" s="381"/>
      <c r="BO574" s="381"/>
      <c r="BP574" s="381"/>
      <c r="BQ574" s="381"/>
      <c r="BR574" s="381"/>
      <c r="BS574" s="381"/>
      <c r="BT574" s="382"/>
      <c r="BU574" s="306"/>
      <c r="BV574" s="306"/>
      <c r="BW574" s="305"/>
      <c r="BX574" s="305"/>
    </row>
    <row r="575" spans="2:86" ht="5.25" customHeight="1" x14ac:dyDescent="0.15">
      <c r="B575" s="299"/>
      <c r="C575" s="300"/>
      <c r="D575" s="301"/>
      <c r="G575" s="308"/>
      <c r="H575" s="308"/>
      <c r="I575" s="308"/>
      <c r="J575" s="308"/>
      <c r="K575" s="308"/>
      <c r="L575" s="308"/>
      <c r="M575" s="308"/>
      <c r="N575" s="308"/>
      <c r="O575" s="308"/>
      <c r="P575" s="308"/>
      <c r="Q575" s="309"/>
      <c r="R575" s="380"/>
      <c r="S575" s="381"/>
      <c r="T575" s="381"/>
      <c r="U575" s="381"/>
      <c r="V575" s="381"/>
      <c r="W575" s="381"/>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c r="AS575" s="381"/>
      <c r="AT575" s="381"/>
      <c r="AU575" s="381"/>
      <c r="AV575" s="381"/>
      <c r="AW575" s="381"/>
      <c r="AX575" s="381"/>
      <c r="AY575" s="381"/>
      <c r="AZ575" s="381"/>
      <c r="BA575" s="381"/>
      <c r="BB575" s="381"/>
      <c r="BC575" s="381"/>
      <c r="BD575" s="381"/>
      <c r="BE575" s="381"/>
      <c r="BF575" s="381"/>
      <c r="BG575" s="381"/>
      <c r="BH575" s="381"/>
      <c r="BI575" s="381"/>
      <c r="BJ575" s="381"/>
      <c r="BK575" s="381"/>
      <c r="BL575" s="381"/>
      <c r="BM575" s="381"/>
      <c r="BN575" s="381"/>
      <c r="BO575" s="381"/>
      <c r="BP575" s="381"/>
      <c r="BQ575" s="381"/>
      <c r="BR575" s="381"/>
      <c r="BS575" s="381"/>
      <c r="BT575" s="382"/>
      <c r="BU575" s="306" t="str">
        <f>IF(BV575="","",COUNTIFS($BV$197:BV575,"○"))&amp;BV575</f>
        <v/>
      </c>
      <c r="BV575" s="306" t="str">
        <f t="shared" ref="BV575" si="83">IF(BW575&lt;&gt;"","○","")</f>
        <v/>
      </c>
      <c r="BW575" s="305" t="str">
        <f>DBCS(IF(LEN(R569)&gt;98,MID(R569,97,48),""))</f>
        <v/>
      </c>
      <c r="BX575" s="305"/>
    </row>
    <row r="576" spans="2:86" ht="5.25" customHeight="1" x14ac:dyDescent="0.15">
      <c r="B576" s="299"/>
      <c r="C576" s="300"/>
      <c r="D576" s="301"/>
      <c r="G576" s="308"/>
      <c r="H576" s="308"/>
      <c r="I576" s="308"/>
      <c r="J576" s="308"/>
      <c r="K576" s="308"/>
      <c r="L576" s="308"/>
      <c r="M576" s="308"/>
      <c r="N576" s="308"/>
      <c r="O576" s="308"/>
      <c r="P576" s="308"/>
      <c r="Q576" s="309"/>
      <c r="R576" s="380"/>
      <c r="S576" s="381"/>
      <c r="T576" s="381"/>
      <c r="U576" s="381"/>
      <c r="V576" s="381"/>
      <c r="W576" s="381"/>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c r="AS576" s="381"/>
      <c r="AT576" s="381"/>
      <c r="AU576" s="381"/>
      <c r="AV576" s="381"/>
      <c r="AW576" s="381"/>
      <c r="AX576" s="381"/>
      <c r="AY576" s="381"/>
      <c r="AZ576" s="381"/>
      <c r="BA576" s="381"/>
      <c r="BB576" s="381"/>
      <c r="BC576" s="381"/>
      <c r="BD576" s="381"/>
      <c r="BE576" s="381"/>
      <c r="BF576" s="381"/>
      <c r="BG576" s="381"/>
      <c r="BH576" s="381"/>
      <c r="BI576" s="381"/>
      <c r="BJ576" s="381"/>
      <c r="BK576" s="381"/>
      <c r="BL576" s="381"/>
      <c r="BM576" s="381"/>
      <c r="BN576" s="381"/>
      <c r="BO576" s="381"/>
      <c r="BP576" s="381"/>
      <c r="BQ576" s="381"/>
      <c r="BR576" s="381"/>
      <c r="BS576" s="381"/>
      <c r="BT576" s="382"/>
      <c r="BU576" s="306"/>
      <c r="BV576" s="306"/>
      <c r="BW576" s="305"/>
      <c r="BX576" s="305"/>
    </row>
    <row r="577" spans="2:76" ht="5.25" customHeight="1" x14ac:dyDescent="0.15">
      <c r="B577" s="299"/>
      <c r="C577" s="300"/>
      <c r="D577" s="301"/>
      <c r="G577" s="308"/>
      <c r="H577" s="308"/>
      <c r="I577" s="308"/>
      <c r="J577" s="308"/>
      <c r="K577" s="308"/>
      <c r="L577" s="308"/>
      <c r="M577" s="308"/>
      <c r="N577" s="308"/>
      <c r="O577" s="308"/>
      <c r="P577" s="308"/>
      <c r="Q577" s="309"/>
      <c r="R577" s="383"/>
      <c r="S577" s="384"/>
      <c r="T577" s="384"/>
      <c r="U577" s="384"/>
      <c r="V577" s="384"/>
      <c r="W577" s="384"/>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c r="AS577" s="384"/>
      <c r="AT577" s="384"/>
      <c r="AU577" s="384"/>
      <c r="AV577" s="384"/>
      <c r="AW577" s="384"/>
      <c r="AX577" s="384"/>
      <c r="AY577" s="384"/>
      <c r="AZ577" s="384"/>
      <c r="BA577" s="384"/>
      <c r="BB577" s="384"/>
      <c r="BC577" s="384"/>
      <c r="BD577" s="384"/>
      <c r="BE577" s="384"/>
      <c r="BF577" s="384"/>
      <c r="BG577" s="384"/>
      <c r="BH577" s="384"/>
      <c r="BI577" s="384"/>
      <c r="BJ577" s="384"/>
      <c r="BK577" s="384"/>
      <c r="BL577" s="384"/>
      <c r="BM577" s="384"/>
      <c r="BN577" s="384"/>
      <c r="BO577" s="384"/>
      <c r="BP577" s="384"/>
      <c r="BQ577" s="384"/>
      <c r="BR577" s="384"/>
      <c r="BS577" s="384"/>
      <c r="BT577" s="385"/>
      <c r="BU577" s="306"/>
      <c r="BV577" s="306"/>
      <c r="BW577" s="305"/>
      <c r="BX577" s="305"/>
    </row>
    <row r="578" spans="2:76" ht="5.25" customHeight="1" x14ac:dyDescent="0.15">
      <c r="B578" s="299"/>
      <c r="C578" s="300"/>
      <c r="D578" s="301"/>
    </row>
    <row r="579" spans="2:76" ht="5.25" customHeight="1" x14ac:dyDescent="0.15">
      <c r="B579" s="299"/>
      <c r="C579" s="300"/>
      <c r="D579" s="301"/>
      <c r="G579" s="320" t="s">
        <v>244</v>
      </c>
      <c r="H579" s="320"/>
      <c r="I579" s="320"/>
      <c r="J579" s="320"/>
      <c r="K579" s="320"/>
      <c r="L579" s="320"/>
      <c r="M579" s="320"/>
      <c r="N579" s="320"/>
      <c r="O579" s="320"/>
      <c r="P579" s="320"/>
      <c r="Q579" s="321"/>
      <c r="R579" s="377"/>
      <c r="S579" s="378"/>
      <c r="T579" s="378"/>
      <c r="U579" s="378"/>
      <c r="V579" s="378"/>
      <c r="W579" s="378"/>
      <c r="X579" s="378"/>
      <c r="Y579" s="378"/>
      <c r="Z579" s="378"/>
      <c r="AA579" s="378"/>
      <c r="AB579" s="378"/>
      <c r="AC579" s="378"/>
      <c r="AD579" s="378"/>
      <c r="AE579" s="378"/>
      <c r="AF579" s="378"/>
      <c r="AG579" s="378"/>
      <c r="AH579" s="378"/>
      <c r="AI579" s="378"/>
      <c r="AJ579" s="378"/>
      <c r="AK579" s="378"/>
      <c r="AL579" s="378"/>
      <c r="AM579" s="378"/>
      <c r="AN579" s="378"/>
      <c r="AO579" s="378"/>
      <c r="AP579" s="378"/>
      <c r="AQ579" s="378"/>
      <c r="AR579" s="378"/>
      <c r="AS579" s="378"/>
      <c r="AT579" s="378"/>
      <c r="AU579" s="378"/>
      <c r="AV579" s="378"/>
      <c r="AW579" s="378"/>
      <c r="AX579" s="378"/>
      <c r="AY579" s="378"/>
      <c r="AZ579" s="378"/>
      <c r="BA579" s="378"/>
      <c r="BB579" s="378"/>
      <c r="BC579" s="378"/>
      <c r="BD579" s="378"/>
      <c r="BE579" s="378"/>
      <c r="BF579" s="378"/>
      <c r="BG579" s="378"/>
      <c r="BH579" s="378"/>
      <c r="BI579" s="378"/>
      <c r="BJ579" s="378"/>
      <c r="BK579" s="378"/>
      <c r="BL579" s="378"/>
      <c r="BM579" s="378"/>
      <c r="BN579" s="378"/>
      <c r="BO579" s="378"/>
      <c r="BP579" s="378"/>
      <c r="BQ579" s="378"/>
      <c r="BR579" s="378"/>
      <c r="BS579" s="378"/>
      <c r="BT579" s="379"/>
      <c r="BU579" s="306" t="str">
        <f>IF(BV579="","",COUNTIFS($BV$197:BV579,"○"))&amp;BV579</f>
        <v/>
      </c>
      <c r="BV579" s="306" t="str">
        <f>IF(BW579&lt;&gt;"","○","")</f>
        <v/>
      </c>
      <c r="BW579" s="305" t="str">
        <f>DBCS(MID(R579,1,48))</f>
        <v/>
      </c>
      <c r="BX579" s="332" t="s">
        <v>161</v>
      </c>
    </row>
    <row r="580" spans="2:76" ht="5.25" customHeight="1" x14ac:dyDescent="0.15">
      <c r="B580" s="299"/>
      <c r="C580" s="300"/>
      <c r="D580" s="301"/>
      <c r="G580" s="320"/>
      <c r="H580" s="320"/>
      <c r="I580" s="320"/>
      <c r="J580" s="320"/>
      <c r="K580" s="320"/>
      <c r="L580" s="320"/>
      <c r="M580" s="320"/>
      <c r="N580" s="320"/>
      <c r="O580" s="320"/>
      <c r="P580" s="320"/>
      <c r="Q580" s="321"/>
      <c r="R580" s="380"/>
      <c r="S580" s="381"/>
      <c r="T580" s="381"/>
      <c r="U580" s="381"/>
      <c r="V580" s="381"/>
      <c r="W580" s="381"/>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c r="AS580" s="381"/>
      <c r="AT580" s="381"/>
      <c r="AU580" s="381"/>
      <c r="AV580" s="381"/>
      <c r="AW580" s="381"/>
      <c r="AX580" s="381"/>
      <c r="AY580" s="381"/>
      <c r="AZ580" s="381"/>
      <c r="BA580" s="381"/>
      <c r="BB580" s="381"/>
      <c r="BC580" s="381"/>
      <c r="BD580" s="381"/>
      <c r="BE580" s="381"/>
      <c r="BF580" s="381"/>
      <c r="BG580" s="381"/>
      <c r="BH580" s="381"/>
      <c r="BI580" s="381"/>
      <c r="BJ580" s="381"/>
      <c r="BK580" s="381"/>
      <c r="BL580" s="381"/>
      <c r="BM580" s="381"/>
      <c r="BN580" s="381"/>
      <c r="BO580" s="381"/>
      <c r="BP580" s="381"/>
      <c r="BQ580" s="381"/>
      <c r="BR580" s="381"/>
      <c r="BS580" s="381"/>
      <c r="BT580" s="382"/>
      <c r="BU580" s="306"/>
      <c r="BV580" s="306"/>
      <c r="BW580" s="305"/>
      <c r="BX580" s="332"/>
    </row>
    <row r="581" spans="2:76" ht="5.25" customHeight="1" x14ac:dyDescent="0.15">
      <c r="B581" s="299"/>
      <c r="C581" s="300"/>
      <c r="D581" s="301"/>
      <c r="G581" s="320"/>
      <c r="H581" s="320"/>
      <c r="I581" s="320"/>
      <c r="J581" s="320"/>
      <c r="K581" s="320"/>
      <c r="L581" s="320"/>
      <c r="M581" s="320"/>
      <c r="N581" s="320"/>
      <c r="O581" s="320"/>
      <c r="P581" s="320"/>
      <c r="Q581" s="321"/>
      <c r="R581" s="380"/>
      <c r="S581" s="381"/>
      <c r="T581" s="381"/>
      <c r="U581" s="381"/>
      <c r="V581" s="381"/>
      <c r="W581" s="381"/>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c r="AS581" s="381"/>
      <c r="AT581" s="381"/>
      <c r="AU581" s="381"/>
      <c r="AV581" s="381"/>
      <c r="AW581" s="381"/>
      <c r="AX581" s="381"/>
      <c r="AY581" s="381"/>
      <c r="AZ581" s="381"/>
      <c r="BA581" s="381"/>
      <c r="BB581" s="381"/>
      <c r="BC581" s="381"/>
      <c r="BD581" s="381"/>
      <c r="BE581" s="381"/>
      <c r="BF581" s="381"/>
      <c r="BG581" s="381"/>
      <c r="BH581" s="381"/>
      <c r="BI581" s="381"/>
      <c r="BJ581" s="381"/>
      <c r="BK581" s="381"/>
      <c r="BL581" s="381"/>
      <c r="BM581" s="381"/>
      <c r="BN581" s="381"/>
      <c r="BO581" s="381"/>
      <c r="BP581" s="381"/>
      <c r="BQ581" s="381"/>
      <c r="BR581" s="381"/>
      <c r="BS581" s="381"/>
      <c r="BT581" s="382"/>
      <c r="BU581" s="306"/>
      <c r="BV581" s="306"/>
      <c r="BW581" s="305"/>
      <c r="BX581" s="332"/>
    </row>
    <row r="582" spans="2:76" ht="5.25" customHeight="1" x14ac:dyDescent="0.15">
      <c r="B582" s="299"/>
      <c r="C582" s="300"/>
      <c r="D582" s="301"/>
      <c r="G582" s="308" t="str">
        <f>"現在"&amp;LEN(R579)&amp;"字"</f>
        <v>現在0字</v>
      </c>
      <c r="H582" s="308"/>
      <c r="I582" s="308"/>
      <c r="J582" s="308"/>
      <c r="K582" s="308"/>
      <c r="L582" s="308"/>
      <c r="M582" s="308"/>
      <c r="N582" s="308"/>
      <c r="O582" s="308"/>
      <c r="P582" s="308"/>
      <c r="Q582" s="309"/>
      <c r="R582" s="380"/>
      <c r="S582" s="381"/>
      <c r="T582" s="381"/>
      <c r="U582" s="381"/>
      <c r="V582" s="381"/>
      <c r="W582" s="381"/>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c r="AS582" s="381"/>
      <c r="AT582" s="381"/>
      <c r="AU582" s="381"/>
      <c r="AV582" s="381"/>
      <c r="AW582" s="381"/>
      <c r="AX582" s="381"/>
      <c r="AY582" s="381"/>
      <c r="AZ582" s="381"/>
      <c r="BA582" s="381"/>
      <c r="BB582" s="381"/>
      <c r="BC582" s="381"/>
      <c r="BD582" s="381"/>
      <c r="BE582" s="381"/>
      <c r="BF582" s="381"/>
      <c r="BG582" s="381"/>
      <c r="BH582" s="381"/>
      <c r="BI582" s="381"/>
      <c r="BJ582" s="381"/>
      <c r="BK582" s="381"/>
      <c r="BL582" s="381"/>
      <c r="BM582" s="381"/>
      <c r="BN582" s="381"/>
      <c r="BO582" s="381"/>
      <c r="BP582" s="381"/>
      <c r="BQ582" s="381"/>
      <c r="BR582" s="381"/>
      <c r="BS582" s="381"/>
      <c r="BT582" s="382"/>
      <c r="BU582" s="306" t="str">
        <f>IF(BV582="","",COUNTIFS($BV$197:BV582,"○"))&amp;BV582</f>
        <v/>
      </c>
      <c r="BV582" s="306" t="str">
        <f t="shared" ref="BV582" si="84">IF(BW582&lt;&gt;"","○","")</f>
        <v/>
      </c>
      <c r="BW582" s="305" t="str">
        <f>DBCS(IF(LEN(R579)&gt;48,MID(R579,49,48),""))</f>
        <v/>
      </c>
      <c r="BX582" s="305"/>
    </row>
    <row r="583" spans="2:76" ht="5.25" customHeight="1" x14ac:dyDescent="0.15">
      <c r="B583" s="299"/>
      <c r="C583" s="300"/>
      <c r="D583" s="301"/>
      <c r="G583" s="308"/>
      <c r="H583" s="308"/>
      <c r="I583" s="308"/>
      <c r="J583" s="308"/>
      <c r="K583" s="308"/>
      <c r="L583" s="308"/>
      <c r="M583" s="308"/>
      <c r="N583" s="308"/>
      <c r="O583" s="308"/>
      <c r="P583" s="308"/>
      <c r="Q583" s="309"/>
      <c r="R583" s="380"/>
      <c r="S583" s="381"/>
      <c r="T583" s="381"/>
      <c r="U583" s="381"/>
      <c r="V583" s="381"/>
      <c r="W583" s="381"/>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c r="AS583" s="381"/>
      <c r="AT583" s="381"/>
      <c r="AU583" s="381"/>
      <c r="AV583" s="381"/>
      <c r="AW583" s="381"/>
      <c r="AX583" s="381"/>
      <c r="AY583" s="381"/>
      <c r="AZ583" s="381"/>
      <c r="BA583" s="381"/>
      <c r="BB583" s="381"/>
      <c r="BC583" s="381"/>
      <c r="BD583" s="381"/>
      <c r="BE583" s="381"/>
      <c r="BF583" s="381"/>
      <c r="BG583" s="381"/>
      <c r="BH583" s="381"/>
      <c r="BI583" s="381"/>
      <c r="BJ583" s="381"/>
      <c r="BK583" s="381"/>
      <c r="BL583" s="381"/>
      <c r="BM583" s="381"/>
      <c r="BN583" s="381"/>
      <c r="BO583" s="381"/>
      <c r="BP583" s="381"/>
      <c r="BQ583" s="381"/>
      <c r="BR583" s="381"/>
      <c r="BS583" s="381"/>
      <c r="BT583" s="382"/>
      <c r="BU583" s="306"/>
      <c r="BV583" s="306"/>
      <c r="BW583" s="305"/>
      <c r="BX583" s="305"/>
    </row>
    <row r="584" spans="2:76" ht="5.25" customHeight="1" x14ac:dyDescent="0.15">
      <c r="B584" s="299"/>
      <c r="C584" s="300"/>
      <c r="D584" s="301"/>
      <c r="G584" s="308"/>
      <c r="H584" s="308"/>
      <c r="I584" s="308"/>
      <c r="J584" s="308"/>
      <c r="K584" s="308"/>
      <c r="L584" s="308"/>
      <c r="M584" s="308"/>
      <c r="N584" s="308"/>
      <c r="O584" s="308"/>
      <c r="P584" s="308"/>
      <c r="Q584" s="309"/>
      <c r="R584" s="380"/>
      <c r="S584" s="381"/>
      <c r="T584" s="381"/>
      <c r="U584" s="381"/>
      <c r="V584" s="381"/>
      <c r="W584" s="381"/>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c r="AS584" s="381"/>
      <c r="AT584" s="381"/>
      <c r="AU584" s="381"/>
      <c r="AV584" s="381"/>
      <c r="AW584" s="381"/>
      <c r="AX584" s="381"/>
      <c r="AY584" s="381"/>
      <c r="AZ584" s="381"/>
      <c r="BA584" s="381"/>
      <c r="BB584" s="381"/>
      <c r="BC584" s="381"/>
      <c r="BD584" s="381"/>
      <c r="BE584" s="381"/>
      <c r="BF584" s="381"/>
      <c r="BG584" s="381"/>
      <c r="BH584" s="381"/>
      <c r="BI584" s="381"/>
      <c r="BJ584" s="381"/>
      <c r="BK584" s="381"/>
      <c r="BL584" s="381"/>
      <c r="BM584" s="381"/>
      <c r="BN584" s="381"/>
      <c r="BO584" s="381"/>
      <c r="BP584" s="381"/>
      <c r="BQ584" s="381"/>
      <c r="BR584" s="381"/>
      <c r="BS584" s="381"/>
      <c r="BT584" s="382"/>
      <c r="BU584" s="306"/>
      <c r="BV584" s="306"/>
      <c r="BW584" s="305"/>
      <c r="BX584" s="305"/>
    </row>
    <row r="585" spans="2:76" ht="5.25" customHeight="1" x14ac:dyDescent="0.15">
      <c r="B585" s="299"/>
      <c r="C585" s="300"/>
      <c r="D585" s="301"/>
      <c r="G585" s="308"/>
      <c r="H585" s="308"/>
      <c r="I585" s="308"/>
      <c r="J585" s="308"/>
      <c r="K585" s="308"/>
      <c r="L585" s="308"/>
      <c r="M585" s="308"/>
      <c r="N585" s="308"/>
      <c r="O585" s="308"/>
      <c r="P585" s="308"/>
      <c r="Q585" s="309"/>
      <c r="R585" s="380"/>
      <c r="S585" s="381"/>
      <c r="T585" s="381"/>
      <c r="U585" s="381"/>
      <c r="V585" s="381"/>
      <c r="W585" s="381"/>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c r="AS585" s="381"/>
      <c r="AT585" s="381"/>
      <c r="AU585" s="381"/>
      <c r="AV585" s="381"/>
      <c r="AW585" s="381"/>
      <c r="AX585" s="381"/>
      <c r="AY585" s="381"/>
      <c r="AZ585" s="381"/>
      <c r="BA585" s="381"/>
      <c r="BB585" s="381"/>
      <c r="BC585" s="381"/>
      <c r="BD585" s="381"/>
      <c r="BE585" s="381"/>
      <c r="BF585" s="381"/>
      <c r="BG585" s="381"/>
      <c r="BH585" s="381"/>
      <c r="BI585" s="381"/>
      <c r="BJ585" s="381"/>
      <c r="BK585" s="381"/>
      <c r="BL585" s="381"/>
      <c r="BM585" s="381"/>
      <c r="BN585" s="381"/>
      <c r="BO585" s="381"/>
      <c r="BP585" s="381"/>
      <c r="BQ585" s="381"/>
      <c r="BR585" s="381"/>
      <c r="BS585" s="381"/>
      <c r="BT585" s="382"/>
      <c r="BU585" s="306" t="str">
        <f>IF(BV585="","",COUNTIFS($BV$197:BV585,"○"))&amp;BV585</f>
        <v/>
      </c>
      <c r="BV585" s="306" t="str">
        <f t="shared" ref="BV585" si="85">IF(BW585&lt;&gt;"","○","")</f>
        <v/>
      </c>
      <c r="BW585" s="305" t="str">
        <f>DBCS(IF(LEN(R579)&gt;98,MID(R579,97,48),""))</f>
        <v/>
      </c>
      <c r="BX585" s="305"/>
    </row>
    <row r="586" spans="2:76" ht="5.25" customHeight="1" x14ac:dyDescent="0.15">
      <c r="B586" s="299"/>
      <c r="C586" s="300"/>
      <c r="D586" s="301"/>
      <c r="G586" s="308"/>
      <c r="H586" s="308"/>
      <c r="I586" s="308"/>
      <c r="J586" s="308"/>
      <c r="K586" s="308"/>
      <c r="L586" s="308"/>
      <c r="M586" s="308"/>
      <c r="N586" s="308"/>
      <c r="O586" s="308"/>
      <c r="P586" s="308"/>
      <c r="Q586" s="309"/>
      <c r="R586" s="380"/>
      <c r="S586" s="381"/>
      <c r="T586" s="381"/>
      <c r="U586" s="381"/>
      <c r="V586" s="381"/>
      <c r="W586" s="381"/>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c r="AS586" s="381"/>
      <c r="AT586" s="381"/>
      <c r="AU586" s="381"/>
      <c r="AV586" s="381"/>
      <c r="AW586" s="381"/>
      <c r="AX586" s="381"/>
      <c r="AY586" s="381"/>
      <c r="AZ586" s="381"/>
      <c r="BA586" s="381"/>
      <c r="BB586" s="381"/>
      <c r="BC586" s="381"/>
      <c r="BD586" s="381"/>
      <c r="BE586" s="381"/>
      <c r="BF586" s="381"/>
      <c r="BG586" s="381"/>
      <c r="BH586" s="381"/>
      <c r="BI586" s="381"/>
      <c r="BJ586" s="381"/>
      <c r="BK586" s="381"/>
      <c r="BL586" s="381"/>
      <c r="BM586" s="381"/>
      <c r="BN586" s="381"/>
      <c r="BO586" s="381"/>
      <c r="BP586" s="381"/>
      <c r="BQ586" s="381"/>
      <c r="BR586" s="381"/>
      <c r="BS586" s="381"/>
      <c r="BT586" s="382"/>
      <c r="BU586" s="306"/>
      <c r="BV586" s="306"/>
      <c r="BW586" s="305"/>
      <c r="BX586" s="305"/>
    </row>
    <row r="587" spans="2:76" ht="5.25" customHeight="1" x14ac:dyDescent="0.15">
      <c r="B587" s="299"/>
      <c r="C587" s="300"/>
      <c r="D587" s="301"/>
      <c r="G587" s="308"/>
      <c r="H587" s="308"/>
      <c r="I587" s="308"/>
      <c r="J587" s="308"/>
      <c r="K587" s="308"/>
      <c r="L587" s="308"/>
      <c r="M587" s="308"/>
      <c r="N587" s="308"/>
      <c r="O587" s="308"/>
      <c r="P587" s="308"/>
      <c r="Q587" s="309"/>
      <c r="R587" s="383"/>
      <c r="S587" s="384"/>
      <c r="T587" s="384"/>
      <c r="U587" s="384"/>
      <c r="V587" s="384"/>
      <c r="W587" s="384"/>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c r="AS587" s="384"/>
      <c r="AT587" s="384"/>
      <c r="AU587" s="384"/>
      <c r="AV587" s="384"/>
      <c r="AW587" s="384"/>
      <c r="AX587" s="384"/>
      <c r="AY587" s="384"/>
      <c r="AZ587" s="384"/>
      <c r="BA587" s="384"/>
      <c r="BB587" s="384"/>
      <c r="BC587" s="384"/>
      <c r="BD587" s="384"/>
      <c r="BE587" s="384"/>
      <c r="BF587" s="384"/>
      <c r="BG587" s="384"/>
      <c r="BH587" s="384"/>
      <c r="BI587" s="384"/>
      <c r="BJ587" s="384"/>
      <c r="BK587" s="384"/>
      <c r="BL587" s="384"/>
      <c r="BM587" s="384"/>
      <c r="BN587" s="384"/>
      <c r="BO587" s="384"/>
      <c r="BP587" s="384"/>
      <c r="BQ587" s="384"/>
      <c r="BR587" s="384"/>
      <c r="BS587" s="384"/>
      <c r="BT587" s="385"/>
      <c r="BU587" s="306"/>
      <c r="BV587" s="306"/>
      <c r="BW587" s="305"/>
      <c r="BX587" s="305"/>
    </row>
    <row r="588" spans="2:76" ht="5.25" customHeight="1" x14ac:dyDescent="0.15">
      <c r="B588" s="299"/>
      <c r="C588" s="300"/>
      <c r="D588" s="301"/>
    </row>
    <row r="589" spans="2:76" ht="5.25" customHeight="1" x14ac:dyDescent="0.15">
      <c r="B589" s="299"/>
      <c r="C589" s="300"/>
      <c r="D589" s="301"/>
      <c r="G589" s="320" t="s">
        <v>245</v>
      </c>
      <c r="H589" s="320"/>
      <c r="I589" s="320"/>
      <c r="J589" s="320"/>
      <c r="K589" s="320"/>
      <c r="L589" s="320"/>
      <c r="M589" s="320"/>
      <c r="N589" s="320"/>
      <c r="O589" s="320"/>
      <c r="P589" s="320"/>
      <c r="Q589" s="321"/>
      <c r="R589" s="377"/>
      <c r="S589" s="378"/>
      <c r="T589" s="378"/>
      <c r="U589" s="378"/>
      <c r="V589" s="378"/>
      <c r="W589" s="378"/>
      <c r="X589" s="378"/>
      <c r="Y589" s="378"/>
      <c r="Z589" s="378"/>
      <c r="AA589" s="378"/>
      <c r="AB589" s="378"/>
      <c r="AC589" s="378"/>
      <c r="AD589" s="378"/>
      <c r="AE589" s="378"/>
      <c r="AF589" s="378"/>
      <c r="AG589" s="378"/>
      <c r="AH589" s="378"/>
      <c r="AI589" s="378"/>
      <c r="AJ589" s="378"/>
      <c r="AK589" s="378"/>
      <c r="AL589" s="378"/>
      <c r="AM589" s="378"/>
      <c r="AN589" s="378"/>
      <c r="AO589" s="378"/>
      <c r="AP589" s="378"/>
      <c r="AQ589" s="378"/>
      <c r="AR589" s="378"/>
      <c r="AS589" s="378"/>
      <c r="AT589" s="378"/>
      <c r="AU589" s="378"/>
      <c r="AV589" s="378"/>
      <c r="AW589" s="378"/>
      <c r="AX589" s="378"/>
      <c r="AY589" s="378"/>
      <c r="AZ589" s="378"/>
      <c r="BA589" s="378"/>
      <c r="BB589" s="378"/>
      <c r="BC589" s="378"/>
      <c r="BD589" s="378"/>
      <c r="BE589" s="378"/>
      <c r="BF589" s="378"/>
      <c r="BG589" s="378"/>
      <c r="BH589" s="378"/>
      <c r="BI589" s="378"/>
      <c r="BJ589" s="378"/>
      <c r="BK589" s="378"/>
      <c r="BL589" s="378"/>
      <c r="BM589" s="378"/>
      <c r="BN589" s="378"/>
      <c r="BO589" s="378"/>
      <c r="BP589" s="378"/>
      <c r="BQ589" s="378"/>
      <c r="BR589" s="378"/>
      <c r="BS589" s="378"/>
      <c r="BT589" s="379"/>
      <c r="BU589" s="306" t="str">
        <f>IF(BV589="","",COUNTIFS($BV$197:BV589,"○"))&amp;BV589</f>
        <v/>
      </c>
      <c r="BV589" s="306" t="str">
        <f>IF(BW589&lt;&gt;"","○","")</f>
        <v/>
      </c>
      <c r="BW589" s="305" t="str">
        <f>DBCS(MID(R589,1,48))</f>
        <v/>
      </c>
      <c r="BX589" s="332" t="s">
        <v>162</v>
      </c>
    </row>
    <row r="590" spans="2:76" ht="5.25" customHeight="1" x14ac:dyDescent="0.15">
      <c r="B590" s="299"/>
      <c r="C590" s="300"/>
      <c r="D590" s="301"/>
      <c r="G590" s="320"/>
      <c r="H590" s="320"/>
      <c r="I590" s="320"/>
      <c r="J590" s="320"/>
      <c r="K590" s="320"/>
      <c r="L590" s="320"/>
      <c r="M590" s="320"/>
      <c r="N590" s="320"/>
      <c r="O590" s="320"/>
      <c r="P590" s="320"/>
      <c r="Q590" s="321"/>
      <c r="R590" s="380"/>
      <c r="S590" s="381"/>
      <c r="T590" s="381"/>
      <c r="U590" s="381"/>
      <c r="V590" s="381"/>
      <c r="W590" s="381"/>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c r="AS590" s="381"/>
      <c r="AT590" s="381"/>
      <c r="AU590" s="381"/>
      <c r="AV590" s="381"/>
      <c r="AW590" s="381"/>
      <c r="AX590" s="381"/>
      <c r="AY590" s="381"/>
      <c r="AZ590" s="381"/>
      <c r="BA590" s="381"/>
      <c r="BB590" s="381"/>
      <c r="BC590" s="381"/>
      <c r="BD590" s="381"/>
      <c r="BE590" s="381"/>
      <c r="BF590" s="381"/>
      <c r="BG590" s="381"/>
      <c r="BH590" s="381"/>
      <c r="BI590" s="381"/>
      <c r="BJ590" s="381"/>
      <c r="BK590" s="381"/>
      <c r="BL590" s="381"/>
      <c r="BM590" s="381"/>
      <c r="BN590" s="381"/>
      <c r="BO590" s="381"/>
      <c r="BP590" s="381"/>
      <c r="BQ590" s="381"/>
      <c r="BR590" s="381"/>
      <c r="BS590" s="381"/>
      <c r="BT590" s="382"/>
      <c r="BU590" s="306"/>
      <c r="BV590" s="306"/>
      <c r="BW590" s="305"/>
      <c r="BX590" s="332"/>
    </row>
    <row r="591" spans="2:76" ht="5.25" customHeight="1" x14ac:dyDescent="0.15">
      <c r="B591" s="299"/>
      <c r="C591" s="300"/>
      <c r="D591" s="301"/>
      <c r="G591" s="320"/>
      <c r="H591" s="320"/>
      <c r="I591" s="320"/>
      <c r="J591" s="320"/>
      <c r="K591" s="320"/>
      <c r="L591" s="320"/>
      <c r="M591" s="320"/>
      <c r="N591" s="320"/>
      <c r="O591" s="320"/>
      <c r="P591" s="320"/>
      <c r="Q591" s="321"/>
      <c r="R591" s="380"/>
      <c r="S591" s="381"/>
      <c r="T591" s="381"/>
      <c r="U591" s="381"/>
      <c r="V591" s="381"/>
      <c r="W591" s="381"/>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c r="AS591" s="381"/>
      <c r="AT591" s="381"/>
      <c r="AU591" s="381"/>
      <c r="AV591" s="381"/>
      <c r="AW591" s="381"/>
      <c r="AX591" s="381"/>
      <c r="AY591" s="381"/>
      <c r="AZ591" s="381"/>
      <c r="BA591" s="381"/>
      <c r="BB591" s="381"/>
      <c r="BC591" s="381"/>
      <c r="BD591" s="381"/>
      <c r="BE591" s="381"/>
      <c r="BF591" s="381"/>
      <c r="BG591" s="381"/>
      <c r="BH591" s="381"/>
      <c r="BI591" s="381"/>
      <c r="BJ591" s="381"/>
      <c r="BK591" s="381"/>
      <c r="BL591" s="381"/>
      <c r="BM591" s="381"/>
      <c r="BN591" s="381"/>
      <c r="BO591" s="381"/>
      <c r="BP591" s="381"/>
      <c r="BQ591" s="381"/>
      <c r="BR591" s="381"/>
      <c r="BS591" s="381"/>
      <c r="BT591" s="382"/>
      <c r="BU591" s="306"/>
      <c r="BV591" s="306"/>
      <c r="BW591" s="305"/>
      <c r="BX591" s="332"/>
    </row>
    <row r="592" spans="2:76" ht="5.25" customHeight="1" x14ac:dyDescent="0.15">
      <c r="B592" s="299"/>
      <c r="C592" s="300"/>
      <c r="D592" s="301"/>
      <c r="G592" s="308" t="str">
        <f>"現在"&amp;LEN(R589)&amp;"字"</f>
        <v>現在0字</v>
      </c>
      <c r="H592" s="308"/>
      <c r="I592" s="308"/>
      <c r="J592" s="308"/>
      <c r="K592" s="308"/>
      <c r="L592" s="308"/>
      <c r="M592" s="308"/>
      <c r="N592" s="308"/>
      <c r="O592" s="308"/>
      <c r="P592" s="308"/>
      <c r="Q592" s="309"/>
      <c r="R592" s="380"/>
      <c r="S592" s="381"/>
      <c r="T592" s="381"/>
      <c r="U592" s="381"/>
      <c r="V592" s="381"/>
      <c r="W592" s="381"/>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c r="AS592" s="381"/>
      <c r="AT592" s="381"/>
      <c r="AU592" s="381"/>
      <c r="AV592" s="381"/>
      <c r="AW592" s="381"/>
      <c r="AX592" s="381"/>
      <c r="AY592" s="381"/>
      <c r="AZ592" s="381"/>
      <c r="BA592" s="381"/>
      <c r="BB592" s="381"/>
      <c r="BC592" s="381"/>
      <c r="BD592" s="381"/>
      <c r="BE592" s="381"/>
      <c r="BF592" s="381"/>
      <c r="BG592" s="381"/>
      <c r="BH592" s="381"/>
      <c r="BI592" s="381"/>
      <c r="BJ592" s="381"/>
      <c r="BK592" s="381"/>
      <c r="BL592" s="381"/>
      <c r="BM592" s="381"/>
      <c r="BN592" s="381"/>
      <c r="BO592" s="381"/>
      <c r="BP592" s="381"/>
      <c r="BQ592" s="381"/>
      <c r="BR592" s="381"/>
      <c r="BS592" s="381"/>
      <c r="BT592" s="382"/>
      <c r="BU592" s="306" t="str">
        <f>IF(BV592="","",COUNTIFS($BV$197:BV592,"○"))&amp;BV592</f>
        <v/>
      </c>
      <c r="BV592" s="306" t="str">
        <f t="shared" ref="BV592" si="86">IF(BW592&lt;&gt;"","○","")</f>
        <v/>
      </c>
      <c r="BW592" s="305" t="str">
        <f>DBCS(IF(LEN(R589)&gt;48,MID(R589,49,48),""))</f>
        <v/>
      </c>
      <c r="BX592" s="305"/>
    </row>
    <row r="593" spans="2:76" ht="5.25" customHeight="1" x14ac:dyDescent="0.15">
      <c r="B593" s="299"/>
      <c r="C593" s="300"/>
      <c r="D593" s="301"/>
      <c r="G593" s="308"/>
      <c r="H593" s="308"/>
      <c r="I593" s="308"/>
      <c r="J593" s="308"/>
      <c r="K593" s="308"/>
      <c r="L593" s="308"/>
      <c r="M593" s="308"/>
      <c r="N593" s="308"/>
      <c r="O593" s="308"/>
      <c r="P593" s="308"/>
      <c r="Q593" s="309"/>
      <c r="R593" s="380"/>
      <c r="S593" s="381"/>
      <c r="T593" s="381"/>
      <c r="U593" s="381"/>
      <c r="V593" s="381"/>
      <c r="W593" s="381"/>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c r="AS593" s="381"/>
      <c r="AT593" s="381"/>
      <c r="AU593" s="381"/>
      <c r="AV593" s="381"/>
      <c r="AW593" s="381"/>
      <c r="AX593" s="381"/>
      <c r="AY593" s="381"/>
      <c r="AZ593" s="381"/>
      <c r="BA593" s="381"/>
      <c r="BB593" s="381"/>
      <c r="BC593" s="381"/>
      <c r="BD593" s="381"/>
      <c r="BE593" s="381"/>
      <c r="BF593" s="381"/>
      <c r="BG593" s="381"/>
      <c r="BH593" s="381"/>
      <c r="BI593" s="381"/>
      <c r="BJ593" s="381"/>
      <c r="BK593" s="381"/>
      <c r="BL593" s="381"/>
      <c r="BM593" s="381"/>
      <c r="BN593" s="381"/>
      <c r="BO593" s="381"/>
      <c r="BP593" s="381"/>
      <c r="BQ593" s="381"/>
      <c r="BR593" s="381"/>
      <c r="BS593" s="381"/>
      <c r="BT593" s="382"/>
      <c r="BU593" s="306"/>
      <c r="BV593" s="306"/>
      <c r="BW593" s="305"/>
      <c r="BX593" s="305"/>
    </row>
    <row r="594" spans="2:76" ht="5.25" customHeight="1" x14ac:dyDescent="0.15">
      <c r="B594" s="299"/>
      <c r="C594" s="300"/>
      <c r="D594" s="301"/>
      <c r="G594" s="308"/>
      <c r="H594" s="308"/>
      <c r="I594" s="308"/>
      <c r="J594" s="308"/>
      <c r="K594" s="308"/>
      <c r="L594" s="308"/>
      <c r="M594" s="308"/>
      <c r="N594" s="308"/>
      <c r="O594" s="308"/>
      <c r="P594" s="308"/>
      <c r="Q594" s="309"/>
      <c r="R594" s="380"/>
      <c r="S594" s="381"/>
      <c r="T594" s="381"/>
      <c r="U594" s="381"/>
      <c r="V594" s="381"/>
      <c r="W594" s="381"/>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c r="AS594" s="381"/>
      <c r="AT594" s="381"/>
      <c r="AU594" s="381"/>
      <c r="AV594" s="381"/>
      <c r="AW594" s="381"/>
      <c r="AX594" s="381"/>
      <c r="AY594" s="381"/>
      <c r="AZ594" s="381"/>
      <c r="BA594" s="381"/>
      <c r="BB594" s="381"/>
      <c r="BC594" s="381"/>
      <c r="BD594" s="381"/>
      <c r="BE594" s="381"/>
      <c r="BF594" s="381"/>
      <c r="BG594" s="381"/>
      <c r="BH594" s="381"/>
      <c r="BI594" s="381"/>
      <c r="BJ594" s="381"/>
      <c r="BK594" s="381"/>
      <c r="BL594" s="381"/>
      <c r="BM594" s="381"/>
      <c r="BN594" s="381"/>
      <c r="BO594" s="381"/>
      <c r="BP594" s="381"/>
      <c r="BQ594" s="381"/>
      <c r="BR594" s="381"/>
      <c r="BS594" s="381"/>
      <c r="BT594" s="382"/>
      <c r="BU594" s="306"/>
      <c r="BV594" s="306"/>
      <c r="BW594" s="305"/>
      <c r="BX594" s="305"/>
    </row>
    <row r="595" spans="2:76" ht="5.25" customHeight="1" x14ac:dyDescent="0.15">
      <c r="B595" s="299"/>
      <c r="C595" s="300"/>
      <c r="D595" s="301"/>
      <c r="G595" s="308"/>
      <c r="H595" s="308"/>
      <c r="I595" s="308"/>
      <c r="J595" s="308"/>
      <c r="K595" s="308"/>
      <c r="L595" s="308"/>
      <c r="M595" s="308"/>
      <c r="N595" s="308"/>
      <c r="O595" s="308"/>
      <c r="P595" s="308"/>
      <c r="Q595" s="309"/>
      <c r="R595" s="380"/>
      <c r="S595" s="381"/>
      <c r="T595" s="381"/>
      <c r="U595" s="381"/>
      <c r="V595" s="381"/>
      <c r="W595" s="381"/>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c r="AS595" s="381"/>
      <c r="AT595" s="381"/>
      <c r="AU595" s="381"/>
      <c r="AV595" s="381"/>
      <c r="AW595" s="381"/>
      <c r="AX595" s="381"/>
      <c r="AY595" s="381"/>
      <c r="AZ595" s="381"/>
      <c r="BA595" s="381"/>
      <c r="BB595" s="381"/>
      <c r="BC595" s="381"/>
      <c r="BD595" s="381"/>
      <c r="BE595" s="381"/>
      <c r="BF595" s="381"/>
      <c r="BG595" s="381"/>
      <c r="BH595" s="381"/>
      <c r="BI595" s="381"/>
      <c r="BJ595" s="381"/>
      <c r="BK595" s="381"/>
      <c r="BL595" s="381"/>
      <c r="BM595" s="381"/>
      <c r="BN595" s="381"/>
      <c r="BO595" s="381"/>
      <c r="BP595" s="381"/>
      <c r="BQ595" s="381"/>
      <c r="BR595" s="381"/>
      <c r="BS595" s="381"/>
      <c r="BT595" s="382"/>
      <c r="BU595" s="306" t="str">
        <f>IF(BV595="","",COUNTIFS($BV$197:BV595,"○"))&amp;BV595</f>
        <v/>
      </c>
      <c r="BV595" s="306" t="str">
        <f t="shared" ref="BV595" si="87">IF(BW595&lt;&gt;"","○","")</f>
        <v/>
      </c>
      <c r="BW595" s="305" t="str">
        <f>DBCS(IF(LEN(R589)&gt;98,MID(R589,97,48),""))</f>
        <v/>
      </c>
      <c r="BX595" s="305"/>
    </row>
    <row r="596" spans="2:76" ht="5.25" customHeight="1" x14ac:dyDescent="0.15">
      <c r="B596" s="299"/>
      <c r="C596" s="300"/>
      <c r="D596" s="301"/>
      <c r="G596" s="308"/>
      <c r="H596" s="308"/>
      <c r="I596" s="308"/>
      <c r="J596" s="308"/>
      <c r="K596" s="308"/>
      <c r="L596" s="308"/>
      <c r="M596" s="308"/>
      <c r="N596" s="308"/>
      <c r="O596" s="308"/>
      <c r="P596" s="308"/>
      <c r="Q596" s="309"/>
      <c r="R596" s="380"/>
      <c r="S596" s="381"/>
      <c r="T596" s="381"/>
      <c r="U596" s="381"/>
      <c r="V596" s="381"/>
      <c r="W596" s="381"/>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c r="AS596" s="381"/>
      <c r="AT596" s="381"/>
      <c r="AU596" s="381"/>
      <c r="AV596" s="381"/>
      <c r="AW596" s="381"/>
      <c r="AX596" s="381"/>
      <c r="AY596" s="381"/>
      <c r="AZ596" s="381"/>
      <c r="BA596" s="381"/>
      <c r="BB596" s="381"/>
      <c r="BC596" s="381"/>
      <c r="BD596" s="381"/>
      <c r="BE596" s="381"/>
      <c r="BF596" s="381"/>
      <c r="BG596" s="381"/>
      <c r="BH596" s="381"/>
      <c r="BI596" s="381"/>
      <c r="BJ596" s="381"/>
      <c r="BK596" s="381"/>
      <c r="BL596" s="381"/>
      <c r="BM596" s="381"/>
      <c r="BN596" s="381"/>
      <c r="BO596" s="381"/>
      <c r="BP596" s="381"/>
      <c r="BQ596" s="381"/>
      <c r="BR596" s="381"/>
      <c r="BS596" s="381"/>
      <c r="BT596" s="382"/>
      <c r="BU596" s="306"/>
      <c r="BV596" s="306"/>
      <c r="BW596" s="305"/>
      <c r="BX596" s="305"/>
    </row>
    <row r="597" spans="2:76" ht="5.25" customHeight="1" x14ac:dyDescent="0.15">
      <c r="B597" s="299"/>
      <c r="C597" s="300"/>
      <c r="D597" s="301"/>
      <c r="G597" s="308"/>
      <c r="H597" s="308"/>
      <c r="I597" s="308"/>
      <c r="J597" s="308"/>
      <c r="K597" s="308"/>
      <c r="L597" s="308"/>
      <c r="M597" s="308"/>
      <c r="N597" s="308"/>
      <c r="O597" s="308"/>
      <c r="P597" s="308"/>
      <c r="Q597" s="309"/>
      <c r="R597" s="383"/>
      <c r="S597" s="384"/>
      <c r="T597" s="384"/>
      <c r="U597" s="384"/>
      <c r="V597" s="384"/>
      <c r="W597" s="384"/>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c r="AS597" s="384"/>
      <c r="AT597" s="384"/>
      <c r="AU597" s="384"/>
      <c r="AV597" s="384"/>
      <c r="AW597" s="384"/>
      <c r="AX597" s="384"/>
      <c r="AY597" s="384"/>
      <c r="AZ597" s="384"/>
      <c r="BA597" s="384"/>
      <c r="BB597" s="384"/>
      <c r="BC597" s="384"/>
      <c r="BD597" s="384"/>
      <c r="BE597" s="384"/>
      <c r="BF597" s="384"/>
      <c r="BG597" s="384"/>
      <c r="BH597" s="384"/>
      <c r="BI597" s="384"/>
      <c r="BJ597" s="384"/>
      <c r="BK597" s="384"/>
      <c r="BL597" s="384"/>
      <c r="BM597" s="384"/>
      <c r="BN597" s="384"/>
      <c r="BO597" s="384"/>
      <c r="BP597" s="384"/>
      <c r="BQ597" s="384"/>
      <c r="BR597" s="384"/>
      <c r="BS597" s="384"/>
      <c r="BT597" s="385"/>
      <c r="BU597" s="306"/>
      <c r="BV597" s="306"/>
      <c r="BW597" s="305"/>
      <c r="BX597" s="305"/>
    </row>
    <row r="598" spans="2:76" ht="5.25" customHeight="1" x14ac:dyDescent="0.15">
      <c r="B598" s="299"/>
      <c r="C598" s="300"/>
      <c r="D598" s="301"/>
    </row>
    <row r="599" spans="2:76" ht="5.25" customHeight="1" x14ac:dyDescent="0.15">
      <c r="B599" s="299"/>
      <c r="C599" s="300"/>
      <c r="D599" s="301"/>
      <c r="G599" s="320" t="s">
        <v>246</v>
      </c>
      <c r="H599" s="320"/>
      <c r="I599" s="320"/>
      <c r="J599" s="320"/>
      <c r="K599" s="320"/>
      <c r="L599" s="320"/>
      <c r="M599" s="320"/>
      <c r="N599" s="320"/>
      <c r="O599" s="320"/>
      <c r="P599" s="320"/>
      <c r="Q599" s="321"/>
      <c r="R599" s="377"/>
      <c r="S599" s="378"/>
      <c r="T599" s="378"/>
      <c r="U599" s="378"/>
      <c r="V599" s="378"/>
      <c r="W599" s="378"/>
      <c r="X599" s="378"/>
      <c r="Y599" s="378"/>
      <c r="Z599" s="378"/>
      <c r="AA599" s="378"/>
      <c r="AB599" s="378"/>
      <c r="AC599" s="378"/>
      <c r="AD599" s="378"/>
      <c r="AE599" s="378"/>
      <c r="AF599" s="378"/>
      <c r="AG599" s="378"/>
      <c r="AH599" s="378"/>
      <c r="AI599" s="378"/>
      <c r="AJ599" s="378"/>
      <c r="AK599" s="378"/>
      <c r="AL599" s="378"/>
      <c r="AM599" s="378"/>
      <c r="AN599" s="378"/>
      <c r="AO599" s="378"/>
      <c r="AP599" s="378"/>
      <c r="AQ599" s="378"/>
      <c r="AR599" s="378"/>
      <c r="AS599" s="378"/>
      <c r="AT599" s="378"/>
      <c r="AU599" s="378"/>
      <c r="AV599" s="378"/>
      <c r="AW599" s="378"/>
      <c r="AX599" s="378"/>
      <c r="AY599" s="378"/>
      <c r="AZ599" s="378"/>
      <c r="BA599" s="378"/>
      <c r="BB599" s="378"/>
      <c r="BC599" s="378"/>
      <c r="BD599" s="378"/>
      <c r="BE599" s="378"/>
      <c r="BF599" s="378"/>
      <c r="BG599" s="378"/>
      <c r="BH599" s="378"/>
      <c r="BI599" s="378"/>
      <c r="BJ599" s="378"/>
      <c r="BK599" s="378"/>
      <c r="BL599" s="378"/>
      <c r="BM599" s="378"/>
      <c r="BN599" s="378"/>
      <c r="BO599" s="378"/>
      <c r="BP599" s="378"/>
      <c r="BQ599" s="378"/>
      <c r="BR599" s="378"/>
      <c r="BS599" s="378"/>
      <c r="BT599" s="379"/>
      <c r="BU599" s="306" t="str">
        <f>IF(BV599="","",COUNTIFS($BV$197:BV599,"○"))&amp;BV599</f>
        <v/>
      </c>
      <c r="BV599" s="306" t="str">
        <f>IF(BW599&lt;&gt;"","○","")</f>
        <v/>
      </c>
      <c r="BW599" s="305" t="str">
        <f>DBCS(MID(R599,1,48))</f>
        <v/>
      </c>
      <c r="BX599" s="332" t="s">
        <v>163</v>
      </c>
    </row>
    <row r="600" spans="2:76" ht="5.25" customHeight="1" x14ac:dyDescent="0.15">
      <c r="B600" s="299"/>
      <c r="C600" s="300"/>
      <c r="D600" s="301"/>
      <c r="G600" s="320"/>
      <c r="H600" s="320"/>
      <c r="I600" s="320"/>
      <c r="J600" s="320"/>
      <c r="K600" s="320"/>
      <c r="L600" s="320"/>
      <c r="M600" s="320"/>
      <c r="N600" s="320"/>
      <c r="O600" s="320"/>
      <c r="P600" s="320"/>
      <c r="Q600" s="321"/>
      <c r="R600" s="380"/>
      <c r="S600" s="381"/>
      <c r="T600" s="381"/>
      <c r="U600" s="381"/>
      <c r="V600" s="381"/>
      <c r="W600" s="381"/>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c r="AS600" s="381"/>
      <c r="AT600" s="381"/>
      <c r="AU600" s="381"/>
      <c r="AV600" s="381"/>
      <c r="AW600" s="381"/>
      <c r="AX600" s="381"/>
      <c r="AY600" s="381"/>
      <c r="AZ600" s="381"/>
      <c r="BA600" s="381"/>
      <c r="BB600" s="381"/>
      <c r="BC600" s="381"/>
      <c r="BD600" s="381"/>
      <c r="BE600" s="381"/>
      <c r="BF600" s="381"/>
      <c r="BG600" s="381"/>
      <c r="BH600" s="381"/>
      <c r="BI600" s="381"/>
      <c r="BJ600" s="381"/>
      <c r="BK600" s="381"/>
      <c r="BL600" s="381"/>
      <c r="BM600" s="381"/>
      <c r="BN600" s="381"/>
      <c r="BO600" s="381"/>
      <c r="BP600" s="381"/>
      <c r="BQ600" s="381"/>
      <c r="BR600" s="381"/>
      <c r="BS600" s="381"/>
      <c r="BT600" s="382"/>
      <c r="BU600" s="306"/>
      <c r="BV600" s="306"/>
      <c r="BW600" s="305"/>
      <c r="BX600" s="332"/>
    </row>
    <row r="601" spans="2:76" ht="5.25" customHeight="1" x14ac:dyDescent="0.15">
      <c r="B601" s="299"/>
      <c r="C601" s="300"/>
      <c r="D601" s="301"/>
      <c r="G601" s="320"/>
      <c r="H601" s="320"/>
      <c r="I601" s="320"/>
      <c r="J601" s="320"/>
      <c r="K601" s="320"/>
      <c r="L601" s="320"/>
      <c r="M601" s="320"/>
      <c r="N601" s="320"/>
      <c r="O601" s="320"/>
      <c r="P601" s="320"/>
      <c r="Q601" s="321"/>
      <c r="R601" s="380"/>
      <c r="S601" s="381"/>
      <c r="T601" s="381"/>
      <c r="U601" s="381"/>
      <c r="V601" s="381"/>
      <c r="W601" s="381"/>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c r="AS601" s="381"/>
      <c r="AT601" s="381"/>
      <c r="AU601" s="381"/>
      <c r="AV601" s="381"/>
      <c r="AW601" s="381"/>
      <c r="AX601" s="381"/>
      <c r="AY601" s="381"/>
      <c r="AZ601" s="381"/>
      <c r="BA601" s="381"/>
      <c r="BB601" s="381"/>
      <c r="BC601" s="381"/>
      <c r="BD601" s="381"/>
      <c r="BE601" s="381"/>
      <c r="BF601" s="381"/>
      <c r="BG601" s="381"/>
      <c r="BH601" s="381"/>
      <c r="BI601" s="381"/>
      <c r="BJ601" s="381"/>
      <c r="BK601" s="381"/>
      <c r="BL601" s="381"/>
      <c r="BM601" s="381"/>
      <c r="BN601" s="381"/>
      <c r="BO601" s="381"/>
      <c r="BP601" s="381"/>
      <c r="BQ601" s="381"/>
      <c r="BR601" s="381"/>
      <c r="BS601" s="381"/>
      <c r="BT601" s="382"/>
      <c r="BU601" s="306"/>
      <c r="BV601" s="306"/>
      <c r="BW601" s="305"/>
      <c r="BX601" s="332"/>
    </row>
    <row r="602" spans="2:76" ht="5.25" customHeight="1" x14ac:dyDescent="0.15">
      <c r="B602" s="299"/>
      <c r="C602" s="300"/>
      <c r="D602" s="301"/>
      <c r="G602" s="308" t="str">
        <f>"現在"&amp;LEN(R599)&amp;"字"</f>
        <v>現在0字</v>
      </c>
      <c r="H602" s="308"/>
      <c r="I602" s="308"/>
      <c r="J602" s="308"/>
      <c r="K602" s="308"/>
      <c r="L602" s="308"/>
      <c r="M602" s="308"/>
      <c r="N602" s="308"/>
      <c r="O602" s="308"/>
      <c r="P602" s="308"/>
      <c r="Q602" s="309"/>
      <c r="R602" s="380"/>
      <c r="S602" s="381"/>
      <c r="T602" s="381"/>
      <c r="U602" s="381"/>
      <c r="V602" s="381"/>
      <c r="W602" s="381"/>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c r="AS602" s="381"/>
      <c r="AT602" s="381"/>
      <c r="AU602" s="381"/>
      <c r="AV602" s="381"/>
      <c r="AW602" s="381"/>
      <c r="AX602" s="381"/>
      <c r="AY602" s="381"/>
      <c r="AZ602" s="381"/>
      <c r="BA602" s="381"/>
      <c r="BB602" s="381"/>
      <c r="BC602" s="381"/>
      <c r="BD602" s="381"/>
      <c r="BE602" s="381"/>
      <c r="BF602" s="381"/>
      <c r="BG602" s="381"/>
      <c r="BH602" s="381"/>
      <c r="BI602" s="381"/>
      <c r="BJ602" s="381"/>
      <c r="BK602" s="381"/>
      <c r="BL602" s="381"/>
      <c r="BM602" s="381"/>
      <c r="BN602" s="381"/>
      <c r="BO602" s="381"/>
      <c r="BP602" s="381"/>
      <c r="BQ602" s="381"/>
      <c r="BR602" s="381"/>
      <c r="BS602" s="381"/>
      <c r="BT602" s="382"/>
      <c r="BU602" s="306" t="str">
        <f>IF(BV602="","",COUNTIFS($BV$197:BV602,"○"))&amp;BV602</f>
        <v/>
      </c>
      <c r="BV602" s="306" t="str">
        <f t="shared" ref="BV602" si="88">IF(BW602&lt;&gt;"","○","")</f>
        <v/>
      </c>
      <c r="BW602" s="305" t="str">
        <f>DBCS(IF(LEN(R599)&gt;48,MID(R599,49,48),""))</f>
        <v/>
      </c>
      <c r="BX602" s="305"/>
    </row>
    <row r="603" spans="2:76" ht="5.25" customHeight="1" x14ac:dyDescent="0.15">
      <c r="B603" s="299"/>
      <c r="C603" s="300"/>
      <c r="D603" s="301"/>
      <c r="G603" s="308"/>
      <c r="H603" s="308"/>
      <c r="I603" s="308"/>
      <c r="J603" s="308"/>
      <c r="K603" s="308"/>
      <c r="L603" s="308"/>
      <c r="M603" s="308"/>
      <c r="N603" s="308"/>
      <c r="O603" s="308"/>
      <c r="P603" s="308"/>
      <c r="Q603" s="309"/>
      <c r="R603" s="380"/>
      <c r="S603" s="381"/>
      <c r="T603" s="381"/>
      <c r="U603" s="381"/>
      <c r="V603" s="381"/>
      <c r="W603" s="381"/>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c r="AS603" s="381"/>
      <c r="AT603" s="381"/>
      <c r="AU603" s="381"/>
      <c r="AV603" s="381"/>
      <c r="AW603" s="381"/>
      <c r="AX603" s="381"/>
      <c r="AY603" s="381"/>
      <c r="AZ603" s="381"/>
      <c r="BA603" s="381"/>
      <c r="BB603" s="381"/>
      <c r="BC603" s="381"/>
      <c r="BD603" s="381"/>
      <c r="BE603" s="381"/>
      <c r="BF603" s="381"/>
      <c r="BG603" s="381"/>
      <c r="BH603" s="381"/>
      <c r="BI603" s="381"/>
      <c r="BJ603" s="381"/>
      <c r="BK603" s="381"/>
      <c r="BL603" s="381"/>
      <c r="BM603" s="381"/>
      <c r="BN603" s="381"/>
      <c r="BO603" s="381"/>
      <c r="BP603" s="381"/>
      <c r="BQ603" s="381"/>
      <c r="BR603" s="381"/>
      <c r="BS603" s="381"/>
      <c r="BT603" s="382"/>
      <c r="BU603" s="306"/>
      <c r="BV603" s="306"/>
      <c r="BW603" s="305"/>
      <c r="BX603" s="305"/>
    </row>
    <row r="604" spans="2:76" ht="5.25" customHeight="1" x14ac:dyDescent="0.15">
      <c r="B604" s="299"/>
      <c r="C604" s="300"/>
      <c r="D604" s="301"/>
      <c r="G604" s="308"/>
      <c r="H604" s="308"/>
      <c r="I604" s="308"/>
      <c r="J604" s="308"/>
      <c r="K604" s="308"/>
      <c r="L604" s="308"/>
      <c r="M604" s="308"/>
      <c r="N604" s="308"/>
      <c r="O604" s="308"/>
      <c r="P604" s="308"/>
      <c r="Q604" s="309"/>
      <c r="R604" s="380"/>
      <c r="S604" s="381"/>
      <c r="T604" s="381"/>
      <c r="U604" s="381"/>
      <c r="V604" s="381"/>
      <c r="W604" s="381"/>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c r="AS604" s="381"/>
      <c r="AT604" s="381"/>
      <c r="AU604" s="381"/>
      <c r="AV604" s="381"/>
      <c r="AW604" s="381"/>
      <c r="AX604" s="381"/>
      <c r="AY604" s="381"/>
      <c r="AZ604" s="381"/>
      <c r="BA604" s="381"/>
      <c r="BB604" s="381"/>
      <c r="BC604" s="381"/>
      <c r="BD604" s="381"/>
      <c r="BE604" s="381"/>
      <c r="BF604" s="381"/>
      <c r="BG604" s="381"/>
      <c r="BH604" s="381"/>
      <c r="BI604" s="381"/>
      <c r="BJ604" s="381"/>
      <c r="BK604" s="381"/>
      <c r="BL604" s="381"/>
      <c r="BM604" s="381"/>
      <c r="BN604" s="381"/>
      <c r="BO604" s="381"/>
      <c r="BP604" s="381"/>
      <c r="BQ604" s="381"/>
      <c r="BR604" s="381"/>
      <c r="BS604" s="381"/>
      <c r="BT604" s="382"/>
      <c r="BU604" s="306"/>
      <c r="BV604" s="306"/>
      <c r="BW604" s="305"/>
      <c r="BX604" s="305"/>
    </row>
    <row r="605" spans="2:76" ht="5.25" customHeight="1" x14ac:dyDescent="0.15">
      <c r="B605" s="299"/>
      <c r="C605" s="300"/>
      <c r="D605" s="301"/>
      <c r="G605" s="308"/>
      <c r="H605" s="308"/>
      <c r="I605" s="308"/>
      <c r="J605" s="308"/>
      <c r="K605" s="308"/>
      <c r="L605" s="308"/>
      <c r="M605" s="308"/>
      <c r="N605" s="308"/>
      <c r="O605" s="308"/>
      <c r="P605" s="308"/>
      <c r="Q605" s="309"/>
      <c r="R605" s="380"/>
      <c r="S605" s="381"/>
      <c r="T605" s="381"/>
      <c r="U605" s="381"/>
      <c r="V605" s="381"/>
      <c r="W605" s="381"/>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c r="AS605" s="381"/>
      <c r="AT605" s="381"/>
      <c r="AU605" s="381"/>
      <c r="AV605" s="381"/>
      <c r="AW605" s="381"/>
      <c r="AX605" s="381"/>
      <c r="AY605" s="381"/>
      <c r="AZ605" s="381"/>
      <c r="BA605" s="381"/>
      <c r="BB605" s="381"/>
      <c r="BC605" s="381"/>
      <c r="BD605" s="381"/>
      <c r="BE605" s="381"/>
      <c r="BF605" s="381"/>
      <c r="BG605" s="381"/>
      <c r="BH605" s="381"/>
      <c r="BI605" s="381"/>
      <c r="BJ605" s="381"/>
      <c r="BK605" s="381"/>
      <c r="BL605" s="381"/>
      <c r="BM605" s="381"/>
      <c r="BN605" s="381"/>
      <c r="BO605" s="381"/>
      <c r="BP605" s="381"/>
      <c r="BQ605" s="381"/>
      <c r="BR605" s="381"/>
      <c r="BS605" s="381"/>
      <c r="BT605" s="382"/>
      <c r="BU605" s="306" t="str">
        <f>IF(BV605="","",COUNTIFS($BV$197:BV605,"○"))&amp;BV605</f>
        <v/>
      </c>
      <c r="BV605" s="306" t="str">
        <f t="shared" ref="BV605" si="89">IF(BW605&lt;&gt;"","○","")</f>
        <v/>
      </c>
      <c r="BW605" s="305" t="str">
        <f>DBCS(IF(LEN(R599)&gt;98,MID(R599,97,48),""))</f>
        <v/>
      </c>
      <c r="BX605" s="305"/>
    </row>
    <row r="606" spans="2:76" ht="5.25" customHeight="1" x14ac:dyDescent="0.15">
      <c r="B606" s="299"/>
      <c r="C606" s="300"/>
      <c r="D606" s="301"/>
      <c r="G606" s="308"/>
      <c r="H606" s="308"/>
      <c r="I606" s="308"/>
      <c r="J606" s="308"/>
      <c r="K606" s="308"/>
      <c r="L606" s="308"/>
      <c r="M606" s="308"/>
      <c r="N606" s="308"/>
      <c r="O606" s="308"/>
      <c r="P606" s="308"/>
      <c r="Q606" s="309"/>
      <c r="R606" s="380"/>
      <c r="S606" s="381"/>
      <c r="T606" s="381"/>
      <c r="U606" s="381"/>
      <c r="V606" s="381"/>
      <c r="W606" s="381"/>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c r="AS606" s="381"/>
      <c r="AT606" s="381"/>
      <c r="AU606" s="381"/>
      <c r="AV606" s="381"/>
      <c r="AW606" s="381"/>
      <c r="AX606" s="381"/>
      <c r="AY606" s="381"/>
      <c r="AZ606" s="381"/>
      <c r="BA606" s="381"/>
      <c r="BB606" s="381"/>
      <c r="BC606" s="381"/>
      <c r="BD606" s="381"/>
      <c r="BE606" s="381"/>
      <c r="BF606" s="381"/>
      <c r="BG606" s="381"/>
      <c r="BH606" s="381"/>
      <c r="BI606" s="381"/>
      <c r="BJ606" s="381"/>
      <c r="BK606" s="381"/>
      <c r="BL606" s="381"/>
      <c r="BM606" s="381"/>
      <c r="BN606" s="381"/>
      <c r="BO606" s="381"/>
      <c r="BP606" s="381"/>
      <c r="BQ606" s="381"/>
      <c r="BR606" s="381"/>
      <c r="BS606" s="381"/>
      <c r="BT606" s="382"/>
      <c r="BU606" s="306"/>
      <c r="BV606" s="306"/>
      <c r="BW606" s="305"/>
      <c r="BX606" s="305"/>
    </row>
    <row r="607" spans="2:76" ht="5.25" customHeight="1" x14ac:dyDescent="0.15">
      <c r="B607" s="299"/>
      <c r="C607" s="300"/>
      <c r="D607" s="301"/>
      <c r="G607" s="308"/>
      <c r="H607" s="308"/>
      <c r="I607" s="308"/>
      <c r="J607" s="308"/>
      <c r="K607" s="308"/>
      <c r="L607" s="308"/>
      <c r="M607" s="308"/>
      <c r="N607" s="308"/>
      <c r="O607" s="308"/>
      <c r="P607" s="308"/>
      <c r="Q607" s="309"/>
      <c r="R607" s="383"/>
      <c r="S607" s="384"/>
      <c r="T607" s="384"/>
      <c r="U607" s="384"/>
      <c r="V607" s="384"/>
      <c r="W607" s="384"/>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c r="AS607" s="384"/>
      <c r="AT607" s="384"/>
      <c r="AU607" s="384"/>
      <c r="AV607" s="384"/>
      <c r="AW607" s="384"/>
      <c r="AX607" s="384"/>
      <c r="AY607" s="384"/>
      <c r="AZ607" s="384"/>
      <c r="BA607" s="384"/>
      <c r="BB607" s="384"/>
      <c r="BC607" s="384"/>
      <c r="BD607" s="384"/>
      <c r="BE607" s="384"/>
      <c r="BF607" s="384"/>
      <c r="BG607" s="384"/>
      <c r="BH607" s="384"/>
      <c r="BI607" s="384"/>
      <c r="BJ607" s="384"/>
      <c r="BK607" s="384"/>
      <c r="BL607" s="384"/>
      <c r="BM607" s="384"/>
      <c r="BN607" s="384"/>
      <c r="BO607" s="384"/>
      <c r="BP607" s="384"/>
      <c r="BQ607" s="384"/>
      <c r="BR607" s="384"/>
      <c r="BS607" s="384"/>
      <c r="BT607" s="385"/>
      <c r="BU607" s="306"/>
      <c r="BV607" s="306"/>
      <c r="BW607" s="305"/>
      <c r="BX607" s="305"/>
    </row>
    <row r="608" spans="2:76" ht="5.25" customHeight="1" x14ac:dyDescent="0.15">
      <c r="B608" s="299"/>
      <c r="C608" s="300"/>
      <c r="D608" s="301"/>
    </row>
    <row r="609" spans="2:76" ht="5.25" customHeight="1" x14ac:dyDescent="0.15">
      <c r="B609" s="299"/>
      <c r="C609" s="300"/>
      <c r="D609" s="301"/>
      <c r="G609" s="320" t="s">
        <v>247</v>
      </c>
      <c r="H609" s="320"/>
      <c r="I609" s="320"/>
      <c r="J609" s="320"/>
      <c r="K609" s="320"/>
      <c r="L609" s="320"/>
      <c r="M609" s="320"/>
      <c r="N609" s="320"/>
      <c r="O609" s="320"/>
      <c r="P609" s="320"/>
      <c r="Q609" s="321"/>
      <c r="R609" s="377"/>
      <c r="S609" s="378"/>
      <c r="T609" s="378"/>
      <c r="U609" s="378"/>
      <c r="V609" s="378"/>
      <c r="W609" s="378"/>
      <c r="X609" s="378"/>
      <c r="Y609" s="378"/>
      <c r="Z609" s="378"/>
      <c r="AA609" s="378"/>
      <c r="AB609" s="378"/>
      <c r="AC609" s="378"/>
      <c r="AD609" s="378"/>
      <c r="AE609" s="378"/>
      <c r="AF609" s="378"/>
      <c r="AG609" s="378"/>
      <c r="AH609" s="378"/>
      <c r="AI609" s="378"/>
      <c r="AJ609" s="378"/>
      <c r="AK609" s="378"/>
      <c r="AL609" s="378"/>
      <c r="AM609" s="378"/>
      <c r="AN609" s="378"/>
      <c r="AO609" s="378"/>
      <c r="AP609" s="378"/>
      <c r="AQ609" s="378"/>
      <c r="AR609" s="378"/>
      <c r="AS609" s="378"/>
      <c r="AT609" s="378"/>
      <c r="AU609" s="378"/>
      <c r="AV609" s="378"/>
      <c r="AW609" s="378"/>
      <c r="AX609" s="378"/>
      <c r="AY609" s="378"/>
      <c r="AZ609" s="378"/>
      <c r="BA609" s="378"/>
      <c r="BB609" s="378"/>
      <c r="BC609" s="378"/>
      <c r="BD609" s="378"/>
      <c r="BE609" s="378"/>
      <c r="BF609" s="378"/>
      <c r="BG609" s="378"/>
      <c r="BH609" s="378"/>
      <c r="BI609" s="378"/>
      <c r="BJ609" s="378"/>
      <c r="BK609" s="378"/>
      <c r="BL609" s="378"/>
      <c r="BM609" s="378"/>
      <c r="BN609" s="378"/>
      <c r="BO609" s="378"/>
      <c r="BP609" s="378"/>
      <c r="BQ609" s="378"/>
      <c r="BR609" s="378"/>
      <c r="BS609" s="378"/>
      <c r="BT609" s="379"/>
      <c r="BU609" s="306" t="str">
        <f>IF(BV609="","",COUNTIFS($BV$197:BV609,"○"))&amp;BV609</f>
        <v/>
      </c>
      <c r="BV609" s="306" t="str">
        <f>IF(BW609&lt;&gt;"","○","")</f>
        <v/>
      </c>
      <c r="BW609" s="305" t="str">
        <f>DBCS(MID(R609,1,48))</f>
        <v/>
      </c>
      <c r="BX609" s="332" t="s">
        <v>164</v>
      </c>
    </row>
    <row r="610" spans="2:76" ht="5.25" customHeight="1" x14ac:dyDescent="0.15">
      <c r="B610" s="299"/>
      <c r="C610" s="300"/>
      <c r="D610" s="301"/>
      <c r="G610" s="320"/>
      <c r="H610" s="320"/>
      <c r="I610" s="320"/>
      <c r="J610" s="320"/>
      <c r="K610" s="320"/>
      <c r="L610" s="320"/>
      <c r="M610" s="320"/>
      <c r="N610" s="320"/>
      <c r="O610" s="320"/>
      <c r="P610" s="320"/>
      <c r="Q610" s="321"/>
      <c r="R610" s="380"/>
      <c r="S610" s="381"/>
      <c r="T610" s="381"/>
      <c r="U610" s="381"/>
      <c r="V610" s="381"/>
      <c r="W610" s="381"/>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c r="AS610" s="381"/>
      <c r="AT610" s="381"/>
      <c r="AU610" s="381"/>
      <c r="AV610" s="381"/>
      <c r="AW610" s="381"/>
      <c r="AX610" s="381"/>
      <c r="AY610" s="381"/>
      <c r="AZ610" s="381"/>
      <c r="BA610" s="381"/>
      <c r="BB610" s="381"/>
      <c r="BC610" s="381"/>
      <c r="BD610" s="381"/>
      <c r="BE610" s="381"/>
      <c r="BF610" s="381"/>
      <c r="BG610" s="381"/>
      <c r="BH610" s="381"/>
      <c r="BI610" s="381"/>
      <c r="BJ610" s="381"/>
      <c r="BK610" s="381"/>
      <c r="BL610" s="381"/>
      <c r="BM610" s="381"/>
      <c r="BN610" s="381"/>
      <c r="BO610" s="381"/>
      <c r="BP610" s="381"/>
      <c r="BQ610" s="381"/>
      <c r="BR610" s="381"/>
      <c r="BS610" s="381"/>
      <c r="BT610" s="382"/>
      <c r="BU610" s="306"/>
      <c r="BV610" s="306"/>
      <c r="BW610" s="305"/>
      <c r="BX610" s="332"/>
    </row>
    <row r="611" spans="2:76" ht="5.25" customHeight="1" x14ac:dyDescent="0.15">
      <c r="B611" s="299"/>
      <c r="C611" s="300"/>
      <c r="D611" s="301"/>
      <c r="G611" s="320"/>
      <c r="H611" s="320"/>
      <c r="I611" s="320"/>
      <c r="J611" s="320"/>
      <c r="K611" s="320"/>
      <c r="L611" s="320"/>
      <c r="M611" s="320"/>
      <c r="N611" s="320"/>
      <c r="O611" s="320"/>
      <c r="P611" s="320"/>
      <c r="Q611" s="321"/>
      <c r="R611" s="380"/>
      <c r="S611" s="381"/>
      <c r="T611" s="381"/>
      <c r="U611" s="381"/>
      <c r="V611" s="381"/>
      <c r="W611" s="381"/>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c r="AS611" s="381"/>
      <c r="AT611" s="381"/>
      <c r="AU611" s="381"/>
      <c r="AV611" s="381"/>
      <c r="AW611" s="381"/>
      <c r="AX611" s="381"/>
      <c r="AY611" s="381"/>
      <c r="AZ611" s="381"/>
      <c r="BA611" s="381"/>
      <c r="BB611" s="381"/>
      <c r="BC611" s="381"/>
      <c r="BD611" s="381"/>
      <c r="BE611" s="381"/>
      <c r="BF611" s="381"/>
      <c r="BG611" s="381"/>
      <c r="BH611" s="381"/>
      <c r="BI611" s="381"/>
      <c r="BJ611" s="381"/>
      <c r="BK611" s="381"/>
      <c r="BL611" s="381"/>
      <c r="BM611" s="381"/>
      <c r="BN611" s="381"/>
      <c r="BO611" s="381"/>
      <c r="BP611" s="381"/>
      <c r="BQ611" s="381"/>
      <c r="BR611" s="381"/>
      <c r="BS611" s="381"/>
      <c r="BT611" s="382"/>
      <c r="BU611" s="306"/>
      <c r="BV611" s="306"/>
      <c r="BW611" s="305"/>
      <c r="BX611" s="332"/>
    </row>
    <row r="612" spans="2:76" ht="5.25" customHeight="1" x14ac:dyDescent="0.15">
      <c r="B612" s="299"/>
      <c r="C612" s="300"/>
      <c r="D612" s="301"/>
      <c r="G612" s="308" t="str">
        <f>"現在"&amp;LEN(R609)&amp;"字"</f>
        <v>現在0字</v>
      </c>
      <c r="H612" s="308"/>
      <c r="I612" s="308"/>
      <c r="J612" s="308"/>
      <c r="K612" s="308"/>
      <c r="L612" s="308"/>
      <c r="M612" s="308"/>
      <c r="N612" s="308"/>
      <c r="O612" s="308"/>
      <c r="P612" s="308"/>
      <c r="Q612" s="309"/>
      <c r="R612" s="380"/>
      <c r="S612" s="381"/>
      <c r="T612" s="381"/>
      <c r="U612" s="381"/>
      <c r="V612" s="381"/>
      <c r="W612" s="381"/>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c r="AS612" s="381"/>
      <c r="AT612" s="381"/>
      <c r="AU612" s="381"/>
      <c r="AV612" s="381"/>
      <c r="AW612" s="381"/>
      <c r="AX612" s="381"/>
      <c r="AY612" s="381"/>
      <c r="AZ612" s="381"/>
      <c r="BA612" s="381"/>
      <c r="BB612" s="381"/>
      <c r="BC612" s="381"/>
      <c r="BD612" s="381"/>
      <c r="BE612" s="381"/>
      <c r="BF612" s="381"/>
      <c r="BG612" s="381"/>
      <c r="BH612" s="381"/>
      <c r="BI612" s="381"/>
      <c r="BJ612" s="381"/>
      <c r="BK612" s="381"/>
      <c r="BL612" s="381"/>
      <c r="BM612" s="381"/>
      <c r="BN612" s="381"/>
      <c r="BO612" s="381"/>
      <c r="BP612" s="381"/>
      <c r="BQ612" s="381"/>
      <c r="BR612" s="381"/>
      <c r="BS612" s="381"/>
      <c r="BT612" s="382"/>
      <c r="BU612" s="306" t="str">
        <f>IF(BV612="","",COUNTIFS($BV$197:BV612,"○"))&amp;BV612</f>
        <v/>
      </c>
      <c r="BV612" s="306" t="str">
        <f t="shared" ref="BV612" si="90">IF(BW612&lt;&gt;"","○","")</f>
        <v/>
      </c>
      <c r="BW612" s="305" t="str">
        <f>DBCS(IF(LEN(R609)&gt;48,MID(R609,49,48),""))</f>
        <v/>
      </c>
      <c r="BX612" s="305"/>
    </row>
    <row r="613" spans="2:76" ht="5.25" customHeight="1" x14ac:dyDescent="0.15">
      <c r="B613" s="299"/>
      <c r="C613" s="300"/>
      <c r="D613" s="301"/>
      <c r="G613" s="308"/>
      <c r="H613" s="308"/>
      <c r="I613" s="308"/>
      <c r="J613" s="308"/>
      <c r="K613" s="308"/>
      <c r="L613" s="308"/>
      <c r="M613" s="308"/>
      <c r="N613" s="308"/>
      <c r="O613" s="308"/>
      <c r="P613" s="308"/>
      <c r="Q613" s="309"/>
      <c r="R613" s="380"/>
      <c r="S613" s="381"/>
      <c r="T613" s="381"/>
      <c r="U613" s="381"/>
      <c r="V613" s="381"/>
      <c r="W613" s="381"/>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c r="AS613" s="381"/>
      <c r="AT613" s="381"/>
      <c r="AU613" s="381"/>
      <c r="AV613" s="381"/>
      <c r="AW613" s="381"/>
      <c r="AX613" s="381"/>
      <c r="AY613" s="381"/>
      <c r="AZ613" s="381"/>
      <c r="BA613" s="381"/>
      <c r="BB613" s="381"/>
      <c r="BC613" s="381"/>
      <c r="BD613" s="381"/>
      <c r="BE613" s="381"/>
      <c r="BF613" s="381"/>
      <c r="BG613" s="381"/>
      <c r="BH613" s="381"/>
      <c r="BI613" s="381"/>
      <c r="BJ613" s="381"/>
      <c r="BK613" s="381"/>
      <c r="BL613" s="381"/>
      <c r="BM613" s="381"/>
      <c r="BN613" s="381"/>
      <c r="BO613" s="381"/>
      <c r="BP613" s="381"/>
      <c r="BQ613" s="381"/>
      <c r="BR613" s="381"/>
      <c r="BS613" s="381"/>
      <c r="BT613" s="382"/>
      <c r="BU613" s="306"/>
      <c r="BV613" s="306"/>
      <c r="BW613" s="305"/>
      <c r="BX613" s="305"/>
    </row>
    <row r="614" spans="2:76" ht="5.25" customHeight="1" x14ac:dyDescent="0.15">
      <c r="B614" s="299"/>
      <c r="C614" s="300"/>
      <c r="D614" s="301"/>
      <c r="G614" s="308"/>
      <c r="H614" s="308"/>
      <c r="I614" s="308"/>
      <c r="J614" s="308"/>
      <c r="K614" s="308"/>
      <c r="L614" s="308"/>
      <c r="M614" s="308"/>
      <c r="N614" s="308"/>
      <c r="O614" s="308"/>
      <c r="P614" s="308"/>
      <c r="Q614" s="309"/>
      <c r="R614" s="380"/>
      <c r="S614" s="381"/>
      <c r="T614" s="381"/>
      <c r="U614" s="381"/>
      <c r="V614" s="381"/>
      <c r="W614" s="381"/>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c r="AS614" s="381"/>
      <c r="AT614" s="381"/>
      <c r="AU614" s="381"/>
      <c r="AV614" s="381"/>
      <c r="AW614" s="381"/>
      <c r="AX614" s="381"/>
      <c r="AY614" s="381"/>
      <c r="AZ614" s="381"/>
      <c r="BA614" s="381"/>
      <c r="BB614" s="381"/>
      <c r="BC614" s="381"/>
      <c r="BD614" s="381"/>
      <c r="BE614" s="381"/>
      <c r="BF614" s="381"/>
      <c r="BG614" s="381"/>
      <c r="BH614" s="381"/>
      <c r="BI614" s="381"/>
      <c r="BJ614" s="381"/>
      <c r="BK614" s="381"/>
      <c r="BL614" s="381"/>
      <c r="BM614" s="381"/>
      <c r="BN614" s="381"/>
      <c r="BO614" s="381"/>
      <c r="BP614" s="381"/>
      <c r="BQ614" s="381"/>
      <c r="BR614" s="381"/>
      <c r="BS614" s="381"/>
      <c r="BT614" s="382"/>
      <c r="BU614" s="306"/>
      <c r="BV614" s="306"/>
      <c r="BW614" s="305"/>
      <c r="BX614" s="305"/>
    </row>
    <row r="615" spans="2:76" ht="5.25" customHeight="1" x14ac:dyDescent="0.15">
      <c r="B615" s="299"/>
      <c r="C615" s="300"/>
      <c r="D615" s="301"/>
      <c r="G615" s="308"/>
      <c r="H615" s="308"/>
      <c r="I615" s="308"/>
      <c r="J615" s="308"/>
      <c r="K615" s="308"/>
      <c r="L615" s="308"/>
      <c r="M615" s="308"/>
      <c r="N615" s="308"/>
      <c r="O615" s="308"/>
      <c r="P615" s="308"/>
      <c r="Q615" s="309"/>
      <c r="R615" s="380"/>
      <c r="S615" s="381"/>
      <c r="T615" s="381"/>
      <c r="U615" s="381"/>
      <c r="V615" s="381"/>
      <c r="W615" s="381"/>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c r="AS615" s="381"/>
      <c r="AT615" s="381"/>
      <c r="AU615" s="381"/>
      <c r="AV615" s="381"/>
      <c r="AW615" s="381"/>
      <c r="AX615" s="381"/>
      <c r="AY615" s="381"/>
      <c r="AZ615" s="381"/>
      <c r="BA615" s="381"/>
      <c r="BB615" s="381"/>
      <c r="BC615" s="381"/>
      <c r="BD615" s="381"/>
      <c r="BE615" s="381"/>
      <c r="BF615" s="381"/>
      <c r="BG615" s="381"/>
      <c r="BH615" s="381"/>
      <c r="BI615" s="381"/>
      <c r="BJ615" s="381"/>
      <c r="BK615" s="381"/>
      <c r="BL615" s="381"/>
      <c r="BM615" s="381"/>
      <c r="BN615" s="381"/>
      <c r="BO615" s="381"/>
      <c r="BP615" s="381"/>
      <c r="BQ615" s="381"/>
      <c r="BR615" s="381"/>
      <c r="BS615" s="381"/>
      <c r="BT615" s="382"/>
      <c r="BU615" s="306" t="str">
        <f>IF(BV615="","",COUNTIFS($BV$197:BV615,"○"))&amp;BV615</f>
        <v/>
      </c>
      <c r="BV615" s="306" t="str">
        <f t="shared" ref="BV615" si="91">IF(BW615&lt;&gt;"","○","")</f>
        <v/>
      </c>
      <c r="BW615" s="305" t="str">
        <f>DBCS(IF(LEN(R609)&gt;98,MID(R609,97,48),""))</f>
        <v/>
      </c>
      <c r="BX615" s="305"/>
    </row>
    <row r="616" spans="2:76" ht="5.25" customHeight="1" x14ac:dyDescent="0.15">
      <c r="B616" s="299"/>
      <c r="C616" s="300"/>
      <c r="D616" s="301"/>
      <c r="G616" s="308"/>
      <c r="H616" s="308"/>
      <c r="I616" s="308"/>
      <c r="J616" s="308"/>
      <c r="K616" s="308"/>
      <c r="L616" s="308"/>
      <c r="M616" s="308"/>
      <c r="N616" s="308"/>
      <c r="O616" s="308"/>
      <c r="P616" s="308"/>
      <c r="Q616" s="309"/>
      <c r="R616" s="380"/>
      <c r="S616" s="381"/>
      <c r="T616" s="381"/>
      <c r="U616" s="381"/>
      <c r="V616" s="381"/>
      <c r="W616" s="381"/>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c r="AS616" s="381"/>
      <c r="AT616" s="381"/>
      <c r="AU616" s="381"/>
      <c r="AV616" s="381"/>
      <c r="AW616" s="381"/>
      <c r="AX616" s="381"/>
      <c r="AY616" s="381"/>
      <c r="AZ616" s="381"/>
      <c r="BA616" s="381"/>
      <c r="BB616" s="381"/>
      <c r="BC616" s="381"/>
      <c r="BD616" s="381"/>
      <c r="BE616" s="381"/>
      <c r="BF616" s="381"/>
      <c r="BG616" s="381"/>
      <c r="BH616" s="381"/>
      <c r="BI616" s="381"/>
      <c r="BJ616" s="381"/>
      <c r="BK616" s="381"/>
      <c r="BL616" s="381"/>
      <c r="BM616" s="381"/>
      <c r="BN616" s="381"/>
      <c r="BO616" s="381"/>
      <c r="BP616" s="381"/>
      <c r="BQ616" s="381"/>
      <c r="BR616" s="381"/>
      <c r="BS616" s="381"/>
      <c r="BT616" s="382"/>
      <c r="BU616" s="306"/>
      <c r="BV616" s="306"/>
      <c r="BW616" s="305"/>
      <c r="BX616" s="305"/>
    </row>
    <row r="617" spans="2:76" ht="5.25" customHeight="1" x14ac:dyDescent="0.15">
      <c r="B617" s="299"/>
      <c r="C617" s="300"/>
      <c r="D617" s="301"/>
      <c r="G617" s="308"/>
      <c r="H617" s="308"/>
      <c r="I617" s="308"/>
      <c r="J617" s="308"/>
      <c r="K617" s="308"/>
      <c r="L617" s="308"/>
      <c r="M617" s="308"/>
      <c r="N617" s="308"/>
      <c r="O617" s="308"/>
      <c r="P617" s="308"/>
      <c r="Q617" s="309"/>
      <c r="R617" s="383"/>
      <c r="S617" s="384"/>
      <c r="T617" s="384"/>
      <c r="U617" s="384"/>
      <c r="V617" s="384"/>
      <c r="W617" s="384"/>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c r="AS617" s="384"/>
      <c r="AT617" s="384"/>
      <c r="AU617" s="384"/>
      <c r="AV617" s="384"/>
      <c r="AW617" s="384"/>
      <c r="AX617" s="384"/>
      <c r="AY617" s="384"/>
      <c r="AZ617" s="384"/>
      <c r="BA617" s="384"/>
      <c r="BB617" s="384"/>
      <c r="BC617" s="384"/>
      <c r="BD617" s="384"/>
      <c r="BE617" s="384"/>
      <c r="BF617" s="384"/>
      <c r="BG617" s="384"/>
      <c r="BH617" s="384"/>
      <c r="BI617" s="384"/>
      <c r="BJ617" s="384"/>
      <c r="BK617" s="384"/>
      <c r="BL617" s="384"/>
      <c r="BM617" s="384"/>
      <c r="BN617" s="384"/>
      <c r="BO617" s="384"/>
      <c r="BP617" s="384"/>
      <c r="BQ617" s="384"/>
      <c r="BR617" s="384"/>
      <c r="BS617" s="384"/>
      <c r="BT617" s="385"/>
      <c r="BU617" s="306"/>
      <c r="BV617" s="306"/>
      <c r="BW617" s="305"/>
      <c r="BX617" s="305"/>
    </row>
    <row r="618" spans="2:76" ht="5.25" customHeight="1" x14ac:dyDescent="0.15">
      <c r="B618" s="299"/>
      <c r="C618" s="300"/>
      <c r="D618" s="301"/>
    </row>
    <row r="619" spans="2:76" ht="5.25" customHeight="1" x14ac:dyDescent="0.15">
      <c r="B619" s="299"/>
      <c r="C619" s="300"/>
      <c r="D619" s="301"/>
      <c r="G619" s="320" t="s">
        <v>249</v>
      </c>
      <c r="H619" s="320"/>
      <c r="I619" s="320"/>
      <c r="J619" s="320"/>
      <c r="K619" s="320"/>
      <c r="L619" s="320"/>
      <c r="M619" s="320"/>
      <c r="N619" s="320"/>
      <c r="O619" s="320"/>
      <c r="P619" s="320"/>
      <c r="Q619" s="321"/>
      <c r="R619" s="377"/>
      <c r="S619" s="378"/>
      <c r="T619" s="378"/>
      <c r="U619" s="378"/>
      <c r="V619" s="378"/>
      <c r="W619" s="378"/>
      <c r="X619" s="378"/>
      <c r="Y619" s="378"/>
      <c r="Z619" s="378"/>
      <c r="AA619" s="378"/>
      <c r="AB619" s="378"/>
      <c r="AC619" s="378"/>
      <c r="AD619" s="378"/>
      <c r="AE619" s="378"/>
      <c r="AF619" s="378"/>
      <c r="AG619" s="378"/>
      <c r="AH619" s="378"/>
      <c r="AI619" s="378"/>
      <c r="AJ619" s="378"/>
      <c r="AK619" s="378"/>
      <c r="AL619" s="378"/>
      <c r="AM619" s="378"/>
      <c r="AN619" s="378"/>
      <c r="AO619" s="378"/>
      <c r="AP619" s="378"/>
      <c r="AQ619" s="378"/>
      <c r="AR619" s="378"/>
      <c r="AS619" s="378"/>
      <c r="AT619" s="378"/>
      <c r="AU619" s="378"/>
      <c r="AV619" s="378"/>
      <c r="AW619" s="378"/>
      <c r="AX619" s="378"/>
      <c r="AY619" s="378"/>
      <c r="AZ619" s="378"/>
      <c r="BA619" s="378"/>
      <c r="BB619" s="378"/>
      <c r="BC619" s="378"/>
      <c r="BD619" s="378"/>
      <c r="BE619" s="378"/>
      <c r="BF619" s="378"/>
      <c r="BG619" s="378"/>
      <c r="BH619" s="378"/>
      <c r="BI619" s="378"/>
      <c r="BJ619" s="378"/>
      <c r="BK619" s="378"/>
      <c r="BL619" s="378"/>
      <c r="BM619" s="378"/>
      <c r="BN619" s="378"/>
      <c r="BO619" s="378"/>
      <c r="BP619" s="378"/>
      <c r="BQ619" s="378"/>
      <c r="BR619" s="378"/>
      <c r="BS619" s="378"/>
      <c r="BT619" s="379"/>
      <c r="BU619" s="306" t="str">
        <f>IF(BV619="","",COUNTIFS($BV$197:BV619,"○"))&amp;BV619</f>
        <v/>
      </c>
      <c r="BV619" s="306" t="str">
        <f>IF(BW619&lt;&gt;"","○","")</f>
        <v/>
      </c>
      <c r="BW619" s="305" t="str">
        <f>DBCS(MID(R619,1,48))</f>
        <v/>
      </c>
      <c r="BX619" s="332" t="s">
        <v>165</v>
      </c>
    </row>
    <row r="620" spans="2:76" ht="5.25" customHeight="1" x14ac:dyDescent="0.15">
      <c r="B620" s="299"/>
      <c r="C620" s="300"/>
      <c r="D620" s="301"/>
      <c r="G620" s="320"/>
      <c r="H620" s="320"/>
      <c r="I620" s="320"/>
      <c r="J620" s="320"/>
      <c r="K620" s="320"/>
      <c r="L620" s="320"/>
      <c r="M620" s="320"/>
      <c r="N620" s="320"/>
      <c r="O620" s="320"/>
      <c r="P620" s="320"/>
      <c r="Q620" s="321"/>
      <c r="R620" s="380"/>
      <c r="S620" s="381"/>
      <c r="T620" s="381"/>
      <c r="U620" s="381"/>
      <c r="V620" s="381"/>
      <c r="W620" s="381"/>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c r="AS620" s="381"/>
      <c r="AT620" s="381"/>
      <c r="AU620" s="381"/>
      <c r="AV620" s="381"/>
      <c r="AW620" s="381"/>
      <c r="AX620" s="381"/>
      <c r="AY620" s="381"/>
      <c r="AZ620" s="381"/>
      <c r="BA620" s="381"/>
      <c r="BB620" s="381"/>
      <c r="BC620" s="381"/>
      <c r="BD620" s="381"/>
      <c r="BE620" s="381"/>
      <c r="BF620" s="381"/>
      <c r="BG620" s="381"/>
      <c r="BH620" s="381"/>
      <c r="BI620" s="381"/>
      <c r="BJ620" s="381"/>
      <c r="BK620" s="381"/>
      <c r="BL620" s="381"/>
      <c r="BM620" s="381"/>
      <c r="BN620" s="381"/>
      <c r="BO620" s="381"/>
      <c r="BP620" s="381"/>
      <c r="BQ620" s="381"/>
      <c r="BR620" s="381"/>
      <c r="BS620" s="381"/>
      <c r="BT620" s="382"/>
      <c r="BU620" s="306"/>
      <c r="BV620" s="306"/>
      <c r="BW620" s="305"/>
      <c r="BX620" s="332"/>
    </row>
    <row r="621" spans="2:76" ht="5.25" customHeight="1" x14ac:dyDescent="0.15">
      <c r="B621" s="299"/>
      <c r="C621" s="300"/>
      <c r="D621" s="301"/>
      <c r="G621" s="320"/>
      <c r="H621" s="320"/>
      <c r="I621" s="320"/>
      <c r="J621" s="320"/>
      <c r="K621" s="320"/>
      <c r="L621" s="320"/>
      <c r="M621" s="320"/>
      <c r="N621" s="320"/>
      <c r="O621" s="320"/>
      <c r="P621" s="320"/>
      <c r="Q621" s="321"/>
      <c r="R621" s="380"/>
      <c r="S621" s="381"/>
      <c r="T621" s="381"/>
      <c r="U621" s="381"/>
      <c r="V621" s="381"/>
      <c r="W621" s="381"/>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c r="AS621" s="381"/>
      <c r="AT621" s="381"/>
      <c r="AU621" s="381"/>
      <c r="AV621" s="381"/>
      <c r="AW621" s="381"/>
      <c r="AX621" s="381"/>
      <c r="AY621" s="381"/>
      <c r="AZ621" s="381"/>
      <c r="BA621" s="381"/>
      <c r="BB621" s="381"/>
      <c r="BC621" s="381"/>
      <c r="BD621" s="381"/>
      <c r="BE621" s="381"/>
      <c r="BF621" s="381"/>
      <c r="BG621" s="381"/>
      <c r="BH621" s="381"/>
      <c r="BI621" s="381"/>
      <c r="BJ621" s="381"/>
      <c r="BK621" s="381"/>
      <c r="BL621" s="381"/>
      <c r="BM621" s="381"/>
      <c r="BN621" s="381"/>
      <c r="BO621" s="381"/>
      <c r="BP621" s="381"/>
      <c r="BQ621" s="381"/>
      <c r="BR621" s="381"/>
      <c r="BS621" s="381"/>
      <c r="BT621" s="382"/>
      <c r="BU621" s="306"/>
      <c r="BV621" s="306"/>
      <c r="BW621" s="305"/>
      <c r="BX621" s="332"/>
    </row>
    <row r="622" spans="2:76" ht="5.25" customHeight="1" x14ac:dyDescent="0.15">
      <c r="B622" s="299"/>
      <c r="C622" s="300"/>
      <c r="D622" s="301"/>
      <c r="G622" s="308" t="str">
        <f>"現在"&amp;LEN(R619)&amp;"字"</f>
        <v>現在0字</v>
      </c>
      <c r="H622" s="308"/>
      <c r="I622" s="308"/>
      <c r="J622" s="308"/>
      <c r="K622" s="308"/>
      <c r="L622" s="308"/>
      <c r="M622" s="308"/>
      <c r="N622" s="308"/>
      <c r="O622" s="308"/>
      <c r="P622" s="308"/>
      <c r="Q622" s="309"/>
      <c r="R622" s="380"/>
      <c r="S622" s="381"/>
      <c r="T622" s="381"/>
      <c r="U622" s="381"/>
      <c r="V622" s="381"/>
      <c r="W622" s="381"/>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c r="AS622" s="381"/>
      <c r="AT622" s="381"/>
      <c r="AU622" s="381"/>
      <c r="AV622" s="381"/>
      <c r="AW622" s="381"/>
      <c r="AX622" s="381"/>
      <c r="AY622" s="381"/>
      <c r="AZ622" s="381"/>
      <c r="BA622" s="381"/>
      <c r="BB622" s="381"/>
      <c r="BC622" s="381"/>
      <c r="BD622" s="381"/>
      <c r="BE622" s="381"/>
      <c r="BF622" s="381"/>
      <c r="BG622" s="381"/>
      <c r="BH622" s="381"/>
      <c r="BI622" s="381"/>
      <c r="BJ622" s="381"/>
      <c r="BK622" s="381"/>
      <c r="BL622" s="381"/>
      <c r="BM622" s="381"/>
      <c r="BN622" s="381"/>
      <c r="BO622" s="381"/>
      <c r="BP622" s="381"/>
      <c r="BQ622" s="381"/>
      <c r="BR622" s="381"/>
      <c r="BS622" s="381"/>
      <c r="BT622" s="382"/>
      <c r="BU622" s="306" t="str">
        <f>IF(BV622="","",COUNTIFS($BV$197:BV622,"○"))&amp;BV622</f>
        <v/>
      </c>
      <c r="BV622" s="306" t="str">
        <f t="shared" ref="BV622" si="92">IF(BW622&lt;&gt;"","○","")</f>
        <v/>
      </c>
      <c r="BW622" s="305" t="str">
        <f>DBCS(IF(LEN(R619)&gt;48,MID(R619,49,48),""))</f>
        <v/>
      </c>
      <c r="BX622" s="305"/>
    </row>
    <row r="623" spans="2:76" ht="5.25" customHeight="1" x14ac:dyDescent="0.15">
      <c r="B623" s="299"/>
      <c r="C623" s="300"/>
      <c r="D623" s="301"/>
      <c r="G623" s="308"/>
      <c r="H623" s="308"/>
      <c r="I623" s="308"/>
      <c r="J623" s="308"/>
      <c r="K623" s="308"/>
      <c r="L623" s="308"/>
      <c r="M623" s="308"/>
      <c r="N623" s="308"/>
      <c r="O623" s="308"/>
      <c r="P623" s="308"/>
      <c r="Q623" s="309"/>
      <c r="R623" s="380"/>
      <c r="S623" s="381"/>
      <c r="T623" s="381"/>
      <c r="U623" s="381"/>
      <c r="V623" s="381"/>
      <c r="W623" s="381"/>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c r="AS623" s="381"/>
      <c r="AT623" s="381"/>
      <c r="AU623" s="381"/>
      <c r="AV623" s="381"/>
      <c r="AW623" s="381"/>
      <c r="AX623" s="381"/>
      <c r="AY623" s="381"/>
      <c r="AZ623" s="381"/>
      <c r="BA623" s="381"/>
      <c r="BB623" s="381"/>
      <c r="BC623" s="381"/>
      <c r="BD623" s="381"/>
      <c r="BE623" s="381"/>
      <c r="BF623" s="381"/>
      <c r="BG623" s="381"/>
      <c r="BH623" s="381"/>
      <c r="BI623" s="381"/>
      <c r="BJ623" s="381"/>
      <c r="BK623" s="381"/>
      <c r="BL623" s="381"/>
      <c r="BM623" s="381"/>
      <c r="BN623" s="381"/>
      <c r="BO623" s="381"/>
      <c r="BP623" s="381"/>
      <c r="BQ623" s="381"/>
      <c r="BR623" s="381"/>
      <c r="BS623" s="381"/>
      <c r="BT623" s="382"/>
      <c r="BU623" s="306"/>
      <c r="BV623" s="306"/>
      <c r="BW623" s="305"/>
      <c r="BX623" s="305"/>
    </row>
    <row r="624" spans="2:76" ht="5.25" customHeight="1" x14ac:dyDescent="0.15">
      <c r="B624" s="299"/>
      <c r="C624" s="300"/>
      <c r="D624" s="301"/>
      <c r="G624" s="308"/>
      <c r="H624" s="308"/>
      <c r="I624" s="308"/>
      <c r="J624" s="308"/>
      <c r="K624" s="308"/>
      <c r="L624" s="308"/>
      <c r="M624" s="308"/>
      <c r="N624" s="308"/>
      <c r="O624" s="308"/>
      <c r="P624" s="308"/>
      <c r="Q624" s="309"/>
      <c r="R624" s="380"/>
      <c r="S624" s="381"/>
      <c r="T624" s="381"/>
      <c r="U624" s="381"/>
      <c r="V624" s="381"/>
      <c r="W624" s="381"/>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c r="AS624" s="381"/>
      <c r="AT624" s="381"/>
      <c r="AU624" s="381"/>
      <c r="AV624" s="381"/>
      <c r="AW624" s="381"/>
      <c r="AX624" s="381"/>
      <c r="AY624" s="381"/>
      <c r="AZ624" s="381"/>
      <c r="BA624" s="381"/>
      <c r="BB624" s="381"/>
      <c r="BC624" s="381"/>
      <c r="BD624" s="381"/>
      <c r="BE624" s="381"/>
      <c r="BF624" s="381"/>
      <c r="BG624" s="381"/>
      <c r="BH624" s="381"/>
      <c r="BI624" s="381"/>
      <c r="BJ624" s="381"/>
      <c r="BK624" s="381"/>
      <c r="BL624" s="381"/>
      <c r="BM624" s="381"/>
      <c r="BN624" s="381"/>
      <c r="BO624" s="381"/>
      <c r="BP624" s="381"/>
      <c r="BQ624" s="381"/>
      <c r="BR624" s="381"/>
      <c r="BS624" s="381"/>
      <c r="BT624" s="382"/>
      <c r="BU624" s="306"/>
      <c r="BV624" s="306"/>
      <c r="BW624" s="305"/>
      <c r="BX624" s="305"/>
    </row>
    <row r="625" spans="2:76" ht="5.25" customHeight="1" x14ac:dyDescent="0.15">
      <c r="B625" s="299"/>
      <c r="C625" s="300"/>
      <c r="D625" s="301"/>
      <c r="G625" s="308"/>
      <c r="H625" s="308"/>
      <c r="I625" s="308"/>
      <c r="J625" s="308"/>
      <c r="K625" s="308"/>
      <c r="L625" s="308"/>
      <c r="M625" s="308"/>
      <c r="N625" s="308"/>
      <c r="O625" s="308"/>
      <c r="P625" s="308"/>
      <c r="Q625" s="309"/>
      <c r="R625" s="380"/>
      <c r="S625" s="381"/>
      <c r="T625" s="381"/>
      <c r="U625" s="381"/>
      <c r="V625" s="381"/>
      <c r="W625" s="381"/>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c r="AS625" s="381"/>
      <c r="AT625" s="381"/>
      <c r="AU625" s="381"/>
      <c r="AV625" s="381"/>
      <c r="AW625" s="381"/>
      <c r="AX625" s="381"/>
      <c r="AY625" s="381"/>
      <c r="AZ625" s="381"/>
      <c r="BA625" s="381"/>
      <c r="BB625" s="381"/>
      <c r="BC625" s="381"/>
      <c r="BD625" s="381"/>
      <c r="BE625" s="381"/>
      <c r="BF625" s="381"/>
      <c r="BG625" s="381"/>
      <c r="BH625" s="381"/>
      <c r="BI625" s="381"/>
      <c r="BJ625" s="381"/>
      <c r="BK625" s="381"/>
      <c r="BL625" s="381"/>
      <c r="BM625" s="381"/>
      <c r="BN625" s="381"/>
      <c r="BO625" s="381"/>
      <c r="BP625" s="381"/>
      <c r="BQ625" s="381"/>
      <c r="BR625" s="381"/>
      <c r="BS625" s="381"/>
      <c r="BT625" s="382"/>
      <c r="BU625" s="306" t="str">
        <f>IF(BV625="","",COUNTIFS($BV$197:BV625,"○"))&amp;BV625</f>
        <v/>
      </c>
      <c r="BV625" s="306" t="str">
        <f t="shared" ref="BV625" si="93">IF(BW625&lt;&gt;"","○","")</f>
        <v/>
      </c>
      <c r="BW625" s="305" t="str">
        <f>DBCS(IF(LEN(R619)&gt;98,MID(R619,97,48),""))</f>
        <v/>
      </c>
      <c r="BX625" s="305"/>
    </row>
    <row r="626" spans="2:76" ht="5.25" customHeight="1" x14ac:dyDescent="0.15">
      <c r="B626" s="299"/>
      <c r="C626" s="300"/>
      <c r="D626" s="301"/>
      <c r="G626" s="308"/>
      <c r="H626" s="308"/>
      <c r="I626" s="308"/>
      <c r="J626" s="308"/>
      <c r="K626" s="308"/>
      <c r="L626" s="308"/>
      <c r="M626" s="308"/>
      <c r="N626" s="308"/>
      <c r="O626" s="308"/>
      <c r="P626" s="308"/>
      <c r="Q626" s="309"/>
      <c r="R626" s="380"/>
      <c r="S626" s="381"/>
      <c r="T626" s="381"/>
      <c r="U626" s="381"/>
      <c r="V626" s="381"/>
      <c r="W626" s="381"/>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c r="AS626" s="381"/>
      <c r="AT626" s="381"/>
      <c r="AU626" s="381"/>
      <c r="AV626" s="381"/>
      <c r="AW626" s="381"/>
      <c r="AX626" s="381"/>
      <c r="AY626" s="381"/>
      <c r="AZ626" s="381"/>
      <c r="BA626" s="381"/>
      <c r="BB626" s="381"/>
      <c r="BC626" s="381"/>
      <c r="BD626" s="381"/>
      <c r="BE626" s="381"/>
      <c r="BF626" s="381"/>
      <c r="BG626" s="381"/>
      <c r="BH626" s="381"/>
      <c r="BI626" s="381"/>
      <c r="BJ626" s="381"/>
      <c r="BK626" s="381"/>
      <c r="BL626" s="381"/>
      <c r="BM626" s="381"/>
      <c r="BN626" s="381"/>
      <c r="BO626" s="381"/>
      <c r="BP626" s="381"/>
      <c r="BQ626" s="381"/>
      <c r="BR626" s="381"/>
      <c r="BS626" s="381"/>
      <c r="BT626" s="382"/>
      <c r="BU626" s="306"/>
      <c r="BV626" s="306"/>
      <c r="BW626" s="305"/>
      <c r="BX626" s="305"/>
    </row>
    <row r="627" spans="2:76" ht="5.25" customHeight="1" x14ac:dyDescent="0.15">
      <c r="B627" s="299"/>
      <c r="C627" s="300"/>
      <c r="D627" s="301"/>
      <c r="G627" s="308"/>
      <c r="H627" s="308"/>
      <c r="I627" s="308"/>
      <c r="J627" s="308"/>
      <c r="K627" s="308"/>
      <c r="L627" s="308"/>
      <c r="M627" s="308"/>
      <c r="N627" s="308"/>
      <c r="O627" s="308"/>
      <c r="P627" s="308"/>
      <c r="Q627" s="309"/>
      <c r="R627" s="383"/>
      <c r="S627" s="384"/>
      <c r="T627" s="384"/>
      <c r="U627" s="384"/>
      <c r="V627" s="384"/>
      <c r="W627" s="384"/>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c r="AS627" s="384"/>
      <c r="AT627" s="384"/>
      <c r="AU627" s="384"/>
      <c r="AV627" s="384"/>
      <c r="AW627" s="384"/>
      <c r="AX627" s="384"/>
      <c r="AY627" s="384"/>
      <c r="AZ627" s="384"/>
      <c r="BA627" s="384"/>
      <c r="BB627" s="384"/>
      <c r="BC627" s="384"/>
      <c r="BD627" s="384"/>
      <c r="BE627" s="384"/>
      <c r="BF627" s="384"/>
      <c r="BG627" s="384"/>
      <c r="BH627" s="384"/>
      <c r="BI627" s="384"/>
      <c r="BJ627" s="384"/>
      <c r="BK627" s="384"/>
      <c r="BL627" s="384"/>
      <c r="BM627" s="384"/>
      <c r="BN627" s="384"/>
      <c r="BO627" s="384"/>
      <c r="BP627" s="384"/>
      <c r="BQ627" s="384"/>
      <c r="BR627" s="384"/>
      <c r="BS627" s="384"/>
      <c r="BT627" s="385"/>
      <c r="BU627" s="306"/>
      <c r="BV627" s="306"/>
      <c r="BW627" s="305"/>
      <c r="BX627" s="305"/>
    </row>
    <row r="628" spans="2:76" ht="5.25" customHeight="1" x14ac:dyDescent="0.15">
      <c r="B628" s="299"/>
      <c r="C628" s="300"/>
      <c r="D628" s="301"/>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row>
    <row r="629" spans="2:76" ht="5.25" customHeight="1" x14ac:dyDescent="0.15">
      <c r="B629" s="299"/>
      <c r="C629" s="300"/>
      <c r="D629" s="301"/>
      <c r="G629" s="320" t="s">
        <v>248</v>
      </c>
      <c r="H629" s="320"/>
      <c r="I629" s="320"/>
      <c r="J629" s="320"/>
      <c r="K629" s="320"/>
      <c r="L629" s="320"/>
      <c r="M629" s="320"/>
      <c r="N629" s="320"/>
      <c r="O629" s="320"/>
      <c r="P629" s="320"/>
      <c r="Q629" s="321"/>
      <c r="R629" s="377"/>
      <c r="S629" s="378"/>
      <c r="T629" s="378"/>
      <c r="U629" s="378"/>
      <c r="V629" s="378"/>
      <c r="W629" s="378"/>
      <c r="X629" s="378"/>
      <c r="Y629" s="378"/>
      <c r="Z629" s="378"/>
      <c r="AA629" s="378"/>
      <c r="AB629" s="378"/>
      <c r="AC629" s="378"/>
      <c r="AD629" s="378"/>
      <c r="AE629" s="378"/>
      <c r="AF629" s="378"/>
      <c r="AG629" s="378"/>
      <c r="AH629" s="378"/>
      <c r="AI629" s="378"/>
      <c r="AJ629" s="378"/>
      <c r="AK629" s="378"/>
      <c r="AL629" s="378"/>
      <c r="AM629" s="378"/>
      <c r="AN629" s="378"/>
      <c r="AO629" s="378"/>
      <c r="AP629" s="378"/>
      <c r="AQ629" s="378"/>
      <c r="AR629" s="378"/>
      <c r="AS629" s="378"/>
      <c r="AT629" s="378"/>
      <c r="AU629" s="378"/>
      <c r="AV629" s="378"/>
      <c r="AW629" s="378"/>
      <c r="AX629" s="378"/>
      <c r="AY629" s="378"/>
      <c r="AZ629" s="378"/>
      <c r="BA629" s="378"/>
      <c r="BB629" s="378"/>
      <c r="BC629" s="378"/>
      <c r="BD629" s="378"/>
      <c r="BE629" s="378"/>
      <c r="BF629" s="378"/>
      <c r="BG629" s="378"/>
      <c r="BH629" s="378"/>
      <c r="BI629" s="378"/>
      <c r="BJ629" s="378"/>
      <c r="BK629" s="378"/>
      <c r="BL629" s="378"/>
      <c r="BM629" s="378"/>
      <c r="BN629" s="378"/>
      <c r="BO629" s="378"/>
      <c r="BP629" s="378"/>
      <c r="BQ629" s="378"/>
      <c r="BR629" s="378"/>
      <c r="BS629" s="378"/>
      <c r="BT629" s="379"/>
      <c r="BU629" s="306" t="str">
        <f>IF(BV629="","",COUNTIFS($BV$197:BV629,"○"))&amp;BV629</f>
        <v/>
      </c>
      <c r="BV629" s="306" t="str">
        <f>IF(BW629&lt;&gt;"","○","")</f>
        <v/>
      </c>
      <c r="BW629" s="305" t="str">
        <f>DBCS(MID(R629,1,48))</f>
        <v/>
      </c>
      <c r="BX629" s="332" t="s">
        <v>166</v>
      </c>
    </row>
    <row r="630" spans="2:76" ht="5.25" customHeight="1" x14ac:dyDescent="0.15">
      <c r="B630" s="299"/>
      <c r="C630" s="300"/>
      <c r="D630" s="301"/>
      <c r="G630" s="320"/>
      <c r="H630" s="320"/>
      <c r="I630" s="320"/>
      <c r="J630" s="320"/>
      <c r="K630" s="320"/>
      <c r="L630" s="320"/>
      <c r="M630" s="320"/>
      <c r="N630" s="320"/>
      <c r="O630" s="320"/>
      <c r="P630" s="320"/>
      <c r="Q630" s="321"/>
      <c r="R630" s="380"/>
      <c r="S630" s="381"/>
      <c r="T630" s="381"/>
      <c r="U630" s="381"/>
      <c r="V630" s="381"/>
      <c r="W630" s="381"/>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c r="AS630" s="381"/>
      <c r="AT630" s="381"/>
      <c r="AU630" s="381"/>
      <c r="AV630" s="381"/>
      <c r="AW630" s="381"/>
      <c r="AX630" s="381"/>
      <c r="AY630" s="381"/>
      <c r="AZ630" s="381"/>
      <c r="BA630" s="381"/>
      <c r="BB630" s="381"/>
      <c r="BC630" s="381"/>
      <c r="BD630" s="381"/>
      <c r="BE630" s="381"/>
      <c r="BF630" s="381"/>
      <c r="BG630" s="381"/>
      <c r="BH630" s="381"/>
      <c r="BI630" s="381"/>
      <c r="BJ630" s="381"/>
      <c r="BK630" s="381"/>
      <c r="BL630" s="381"/>
      <c r="BM630" s="381"/>
      <c r="BN630" s="381"/>
      <c r="BO630" s="381"/>
      <c r="BP630" s="381"/>
      <c r="BQ630" s="381"/>
      <c r="BR630" s="381"/>
      <c r="BS630" s="381"/>
      <c r="BT630" s="382"/>
      <c r="BU630" s="306"/>
      <c r="BV630" s="306"/>
      <c r="BW630" s="305"/>
      <c r="BX630" s="332"/>
    </row>
    <row r="631" spans="2:76" ht="5.25" customHeight="1" x14ac:dyDescent="0.15">
      <c r="B631" s="299"/>
      <c r="C631" s="300"/>
      <c r="D631" s="301"/>
      <c r="G631" s="320"/>
      <c r="H631" s="320"/>
      <c r="I631" s="320"/>
      <c r="J631" s="320"/>
      <c r="K631" s="320"/>
      <c r="L631" s="320"/>
      <c r="M631" s="320"/>
      <c r="N631" s="320"/>
      <c r="O631" s="320"/>
      <c r="P631" s="320"/>
      <c r="Q631" s="321"/>
      <c r="R631" s="380"/>
      <c r="S631" s="381"/>
      <c r="T631" s="381"/>
      <c r="U631" s="381"/>
      <c r="V631" s="381"/>
      <c r="W631" s="381"/>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c r="AS631" s="381"/>
      <c r="AT631" s="381"/>
      <c r="AU631" s="381"/>
      <c r="AV631" s="381"/>
      <c r="AW631" s="381"/>
      <c r="AX631" s="381"/>
      <c r="AY631" s="381"/>
      <c r="AZ631" s="381"/>
      <c r="BA631" s="381"/>
      <c r="BB631" s="381"/>
      <c r="BC631" s="381"/>
      <c r="BD631" s="381"/>
      <c r="BE631" s="381"/>
      <c r="BF631" s="381"/>
      <c r="BG631" s="381"/>
      <c r="BH631" s="381"/>
      <c r="BI631" s="381"/>
      <c r="BJ631" s="381"/>
      <c r="BK631" s="381"/>
      <c r="BL631" s="381"/>
      <c r="BM631" s="381"/>
      <c r="BN631" s="381"/>
      <c r="BO631" s="381"/>
      <c r="BP631" s="381"/>
      <c r="BQ631" s="381"/>
      <c r="BR631" s="381"/>
      <c r="BS631" s="381"/>
      <c r="BT631" s="382"/>
      <c r="BU631" s="306"/>
      <c r="BV631" s="306"/>
      <c r="BW631" s="305"/>
      <c r="BX631" s="332"/>
    </row>
    <row r="632" spans="2:76" ht="5.25" customHeight="1" x14ac:dyDescent="0.15">
      <c r="B632" s="299"/>
      <c r="C632" s="300"/>
      <c r="D632" s="301"/>
      <c r="G632" s="308" t="str">
        <f>"現在"&amp;LEN(R629)&amp;"字"</f>
        <v>現在0字</v>
      </c>
      <c r="H632" s="308"/>
      <c r="I632" s="308"/>
      <c r="J632" s="308"/>
      <c r="K632" s="308"/>
      <c r="L632" s="308"/>
      <c r="M632" s="308"/>
      <c r="N632" s="308"/>
      <c r="O632" s="308"/>
      <c r="P632" s="308"/>
      <c r="Q632" s="309"/>
      <c r="R632" s="380"/>
      <c r="S632" s="381"/>
      <c r="T632" s="381"/>
      <c r="U632" s="381"/>
      <c r="V632" s="381"/>
      <c r="W632" s="381"/>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c r="AS632" s="381"/>
      <c r="AT632" s="381"/>
      <c r="AU632" s="381"/>
      <c r="AV632" s="381"/>
      <c r="AW632" s="381"/>
      <c r="AX632" s="381"/>
      <c r="AY632" s="381"/>
      <c r="AZ632" s="381"/>
      <c r="BA632" s="381"/>
      <c r="BB632" s="381"/>
      <c r="BC632" s="381"/>
      <c r="BD632" s="381"/>
      <c r="BE632" s="381"/>
      <c r="BF632" s="381"/>
      <c r="BG632" s="381"/>
      <c r="BH632" s="381"/>
      <c r="BI632" s="381"/>
      <c r="BJ632" s="381"/>
      <c r="BK632" s="381"/>
      <c r="BL632" s="381"/>
      <c r="BM632" s="381"/>
      <c r="BN632" s="381"/>
      <c r="BO632" s="381"/>
      <c r="BP632" s="381"/>
      <c r="BQ632" s="381"/>
      <c r="BR632" s="381"/>
      <c r="BS632" s="381"/>
      <c r="BT632" s="382"/>
      <c r="BU632" s="306" t="str">
        <f>IF(BV632="","",COUNTIFS($BV$197:BV632,"○"))&amp;BV632</f>
        <v/>
      </c>
      <c r="BV632" s="306" t="str">
        <f t="shared" ref="BV632" si="94">IF(BW632&lt;&gt;"","○","")</f>
        <v/>
      </c>
      <c r="BW632" s="305" t="str">
        <f>DBCS(IF(LEN(R629)&gt;48,MID(R629,49,48),""))</f>
        <v/>
      </c>
      <c r="BX632" s="305"/>
    </row>
    <row r="633" spans="2:76" ht="5.25" customHeight="1" x14ac:dyDescent="0.15">
      <c r="B633" s="299"/>
      <c r="C633" s="300"/>
      <c r="D633" s="301"/>
      <c r="G633" s="308"/>
      <c r="H633" s="308"/>
      <c r="I633" s="308"/>
      <c r="J633" s="308"/>
      <c r="K633" s="308"/>
      <c r="L633" s="308"/>
      <c r="M633" s="308"/>
      <c r="N633" s="308"/>
      <c r="O633" s="308"/>
      <c r="P633" s="308"/>
      <c r="Q633" s="309"/>
      <c r="R633" s="380"/>
      <c r="S633" s="381"/>
      <c r="T633" s="381"/>
      <c r="U633" s="381"/>
      <c r="V633" s="381"/>
      <c r="W633" s="381"/>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c r="AS633" s="381"/>
      <c r="AT633" s="381"/>
      <c r="AU633" s="381"/>
      <c r="AV633" s="381"/>
      <c r="AW633" s="381"/>
      <c r="AX633" s="381"/>
      <c r="AY633" s="381"/>
      <c r="AZ633" s="381"/>
      <c r="BA633" s="381"/>
      <c r="BB633" s="381"/>
      <c r="BC633" s="381"/>
      <c r="BD633" s="381"/>
      <c r="BE633" s="381"/>
      <c r="BF633" s="381"/>
      <c r="BG633" s="381"/>
      <c r="BH633" s="381"/>
      <c r="BI633" s="381"/>
      <c r="BJ633" s="381"/>
      <c r="BK633" s="381"/>
      <c r="BL633" s="381"/>
      <c r="BM633" s="381"/>
      <c r="BN633" s="381"/>
      <c r="BO633" s="381"/>
      <c r="BP633" s="381"/>
      <c r="BQ633" s="381"/>
      <c r="BR633" s="381"/>
      <c r="BS633" s="381"/>
      <c r="BT633" s="382"/>
      <c r="BU633" s="306"/>
      <c r="BV633" s="306"/>
      <c r="BW633" s="305"/>
      <c r="BX633" s="305"/>
    </row>
    <row r="634" spans="2:76" ht="5.25" customHeight="1" x14ac:dyDescent="0.15">
      <c r="B634" s="299"/>
      <c r="C634" s="300"/>
      <c r="D634" s="301"/>
      <c r="G634" s="308"/>
      <c r="H634" s="308"/>
      <c r="I634" s="308"/>
      <c r="J634" s="308"/>
      <c r="K634" s="308"/>
      <c r="L634" s="308"/>
      <c r="M634" s="308"/>
      <c r="N634" s="308"/>
      <c r="O634" s="308"/>
      <c r="P634" s="308"/>
      <c r="Q634" s="309"/>
      <c r="R634" s="380"/>
      <c r="S634" s="381"/>
      <c r="T634" s="381"/>
      <c r="U634" s="381"/>
      <c r="V634" s="381"/>
      <c r="W634" s="381"/>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c r="AS634" s="381"/>
      <c r="AT634" s="381"/>
      <c r="AU634" s="381"/>
      <c r="AV634" s="381"/>
      <c r="AW634" s="381"/>
      <c r="AX634" s="381"/>
      <c r="AY634" s="381"/>
      <c r="AZ634" s="381"/>
      <c r="BA634" s="381"/>
      <c r="BB634" s="381"/>
      <c r="BC634" s="381"/>
      <c r="BD634" s="381"/>
      <c r="BE634" s="381"/>
      <c r="BF634" s="381"/>
      <c r="BG634" s="381"/>
      <c r="BH634" s="381"/>
      <c r="BI634" s="381"/>
      <c r="BJ634" s="381"/>
      <c r="BK634" s="381"/>
      <c r="BL634" s="381"/>
      <c r="BM634" s="381"/>
      <c r="BN634" s="381"/>
      <c r="BO634" s="381"/>
      <c r="BP634" s="381"/>
      <c r="BQ634" s="381"/>
      <c r="BR634" s="381"/>
      <c r="BS634" s="381"/>
      <c r="BT634" s="382"/>
      <c r="BU634" s="306"/>
      <c r="BV634" s="306"/>
      <c r="BW634" s="305"/>
      <c r="BX634" s="305"/>
    </row>
    <row r="635" spans="2:76" ht="5.25" customHeight="1" x14ac:dyDescent="0.15">
      <c r="B635" s="299"/>
      <c r="C635" s="300"/>
      <c r="D635" s="301"/>
      <c r="G635" s="308"/>
      <c r="H635" s="308"/>
      <c r="I635" s="308"/>
      <c r="J635" s="308"/>
      <c r="K635" s="308"/>
      <c r="L635" s="308"/>
      <c r="M635" s="308"/>
      <c r="N635" s="308"/>
      <c r="O635" s="308"/>
      <c r="P635" s="308"/>
      <c r="Q635" s="309"/>
      <c r="R635" s="380"/>
      <c r="S635" s="381"/>
      <c r="T635" s="381"/>
      <c r="U635" s="381"/>
      <c r="V635" s="381"/>
      <c r="W635" s="381"/>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c r="AS635" s="381"/>
      <c r="AT635" s="381"/>
      <c r="AU635" s="381"/>
      <c r="AV635" s="381"/>
      <c r="AW635" s="381"/>
      <c r="AX635" s="381"/>
      <c r="AY635" s="381"/>
      <c r="AZ635" s="381"/>
      <c r="BA635" s="381"/>
      <c r="BB635" s="381"/>
      <c r="BC635" s="381"/>
      <c r="BD635" s="381"/>
      <c r="BE635" s="381"/>
      <c r="BF635" s="381"/>
      <c r="BG635" s="381"/>
      <c r="BH635" s="381"/>
      <c r="BI635" s="381"/>
      <c r="BJ635" s="381"/>
      <c r="BK635" s="381"/>
      <c r="BL635" s="381"/>
      <c r="BM635" s="381"/>
      <c r="BN635" s="381"/>
      <c r="BO635" s="381"/>
      <c r="BP635" s="381"/>
      <c r="BQ635" s="381"/>
      <c r="BR635" s="381"/>
      <c r="BS635" s="381"/>
      <c r="BT635" s="382"/>
      <c r="BU635" s="306" t="str">
        <f>IF(BV635="","",COUNTIFS($BV$197:BV635,"○"))&amp;BV635</f>
        <v/>
      </c>
      <c r="BV635" s="306" t="str">
        <f t="shared" ref="BV635" si="95">IF(BW635&lt;&gt;"","○","")</f>
        <v/>
      </c>
      <c r="BW635" s="305" t="str">
        <f>DBCS(IF(LEN(R629)&gt;98,MID(R629,97,48),""))</f>
        <v/>
      </c>
      <c r="BX635" s="305"/>
    </row>
    <row r="636" spans="2:76" ht="5.25" customHeight="1" x14ac:dyDescent="0.15">
      <c r="B636" s="299"/>
      <c r="C636" s="300"/>
      <c r="D636" s="301"/>
      <c r="G636" s="308"/>
      <c r="H636" s="308"/>
      <c r="I636" s="308"/>
      <c r="J636" s="308"/>
      <c r="K636" s="308"/>
      <c r="L636" s="308"/>
      <c r="M636" s="308"/>
      <c r="N636" s="308"/>
      <c r="O636" s="308"/>
      <c r="P636" s="308"/>
      <c r="Q636" s="309"/>
      <c r="R636" s="380"/>
      <c r="S636" s="381"/>
      <c r="T636" s="381"/>
      <c r="U636" s="381"/>
      <c r="V636" s="381"/>
      <c r="W636" s="381"/>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c r="AS636" s="381"/>
      <c r="AT636" s="381"/>
      <c r="AU636" s="381"/>
      <c r="AV636" s="381"/>
      <c r="AW636" s="381"/>
      <c r="AX636" s="381"/>
      <c r="AY636" s="381"/>
      <c r="AZ636" s="381"/>
      <c r="BA636" s="381"/>
      <c r="BB636" s="381"/>
      <c r="BC636" s="381"/>
      <c r="BD636" s="381"/>
      <c r="BE636" s="381"/>
      <c r="BF636" s="381"/>
      <c r="BG636" s="381"/>
      <c r="BH636" s="381"/>
      <c r="BI636" s="381"/>
      <c r="BJ636" s="381"/>
      <c r="BK636" s="381"/>
      <c r="BL636" s="381"/>
      <c r="BM636" s="381"/>
      <c r="BN636" s="381"/>
      <c r="BO636" s="381"/>
      <c r="BP636" s="381"/>
      <c r="BQ636" s="381"/>
      <c r="BR636" s="381"/>
      <c r="BS636" s="381"/>
      <c r="BT636" s="382"/>
      <c r="BU636" s="306"/>
      <c r="BV636" s="306"/>
      <c r="BW636" s="305"/>
      <c r="BX636" s="305"/>
    </row>
    <row r="637" spans="2:76" ht="5.25" customHeight="1" x14ac:dyDescent="0.15">
      <c r="B637" s="299"/>
      <c r="C637" s="300"/>
      <c r="D637" s="301"/>
      <c r="G637" s="308"/>
      <c r="H637" s="308"/>
      <c r="I637" s="308"/>
      <c r="J637" s="308"/>
      <c r="K637" s="308"/>
      <c r="L637" s="308"/>
      <c r="M637" s="308"/>
      <c r="N637" s="308"/>
      <c r="O637" s="308"/>
      <c r="P637" s="308"/>
      <c r="Q637" s="309"/>
      <c r="R637" s="383"/>
      <c r="S637" s="384"/>
      <c r="T637" s="384"/>
      <c r="U637" s="384"/>
      <c r="V637" s="384"/>
      <c r="W637" s="384"/>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c r="AS637" s="384"/>
      <c r="AT637" s="384"/>
      <c r="AU637" s="384"/>
      <c r="AV637" s="384"/>
      <c r="AW637" s="384"/>
      <c r="AX637" s="384"/>
      <c r="AY637" s="384"/>
      <c r="AZ637" s="384"/>
      <c r="BA637" s="384"/>
      <c r="BB637" s="384"/>
      <c r="BC637" s="384"/>
      <c r="BD637" s="384"/>
      <c r="BE637" s="384"/>
      <c r="BF637" s="384"/>
      <c r="BG637" s="384"/>
      <c r="BH637" s="384"/>
      <c r="BI637" s="384"/>
      <c r="BJ637" s="384"/>
      <c r="BK637" s="384"/>
      <c r="BL637" s="384"/>
      <c r="BM637" s="384"/>
      <c r="BN637" s="384"/>
      <c r="BO637" s="384"/>
      <c r="BP637" s="384"/>
      <c r="BQ637" s="384"/>
      <c r="BR637" s="384"/>
      <c r="BS637" s="384"/>
      <c r="BT637" s="385"/>
      <c r="BU637" s="306"/>
      <c r="BV637" s="306"/>
      <c r="BW637" s="305"/>
      <c r="BX637" s="305"/>
    </row>
    <row r="638" spans="2:76" ht="5.25" customHeight="1" x14ac:dyDescent="0.15">
      <c r="B638" s="299"/>
      <c r="C638" s="300"/>
      <c r="D638" s="301"/>
    </row>
    <row r="639" spans="2:76" ht="5.25" customHeight="1" x14ac:dyDescent="0.15">
      <c r="B639" s="299"/>
      <c r="C639" s="300"/>
      <c r="D639" s="301"/>
      <c r="G639" s="320" t="s">
        <v>250</v>
      </c>
      <c r="H639" s="320"/>
      <c r="I639" s="320"/>
      <c r="J639" s="320"/>
      <c r="K639" s="320"/>
      <c r="L639" s="320"/>
      <c r="M639" s="320"/>
      <c r="N639" s="320"/>
      <c r="O639" s="320"/>
      <c r="P639" s="320"/>
      <c r="Q639" s="321"/>
      <c r="R639" s="377"/>
      <c r="S639" s="378"/>
      <c r="T639" s="378"/>
      <c r="U639" s="378"/>
      <c r="V639" s="378"/>
      <c r="W639" s="378"/>
      <c r="X639" s="378"/>
      <c r="Y639" s="378"/>
      <c r="Z639" s="378"/>
      <c r="AA639" s="378"/>
      <c r="AB639" s="378"/>
      <c r="AC639" s="378"/>
      <c r="AD639" s="378"/>
      <c r="AE639" s="378"/>
      <c r="AF639" s="378"/>
      <c r="AG639" s="378"/>
      <c r="AH639" s="378"/>
      <c r="AI639" s="378"/>
      <c r="AJ639" s="378"/>
      <c r="AK639" s="378"/>
      <c r="AL639" s="378"/>
      <c r="AM639" s="378"/>
      <c r="AN639" s="378"/>
      <c r="AO639" s="378"/>
      <c r="AP639" s="378"/>
      <c r="AQ639" s="378"/>
      <c r="AR639" s="378"/>
      <c r="AS639" s="378"/>
      <c r="AT639" s="378"/>
      <c r="AU639" s="378"/>
      <c r="AV639" s="378"/>
      <c r="AW639" s="378"/>
      <c r="AX639" s="378"/>
      <c r="AY639" s="378"/>
      <c r="AZ639" s="378"/>
      <c r="BA639" s="378"/>
      <c r="BB639" s="378"/>
      <c r="BC639" s="378"/>
      <c r="BD639" s="378"/>
      <c r="BE639" s="378"/>
      <c r="BF639" s="378"/>
      <c r="BG639" s="378"/>
      <c r="BH639" s="378"/>
      <c r="BI639" s="378"/>
      <c r="BJ639" s="378"/>
      <c r="BK639" s="378"/>
      <c r="BL639" s="378"/>
      <c r="BM639" s="378"/>
      <c r="BN639" s="378"/>
      <c r="BO639" s="378"/>
      <c r="BP639" s="378"/>
      <c r="BQ639" s="378"/>
      <c r="BR639" s="378"/>
      <c r="BS639" s="378"/>
      <c r="BT639" s="379"/>
      <c r="BU639" s="306" t="str">
        <f>IF(BV639="","",COUNTIFS($BV$197:BV639,"○"))&amp;BV639</f>
        <v/>
      </c>
      <c r="BV639" s="306" t="str">
        <f>IF(BW639&lt;&gt;"","○","")</f>
        <v/>
      </c>
      <c r="BW639" s="305" t="str">
        <f>DBCS(MID(R639,1,48))</f>
        <v/>
      </c>
      <c r="BX639" s="332" t="s">
        <v>167</v>
      </c>
    </row>
    <row r="640" spans="2:76" ht="5.25" customHeight="1" x14ac:dyDescent="0.15">
      <c r="B640" s="299"/>
      <c r="C640" s="300"/>
      <c r="D640" s="301"/>
      <c r="G640" s="320"/>
      <c r="H640" s="320"/>
      <c r="I640" s="320"/>
      <c r="J640" s="320"/>
      <c r="K640" s="320"/>
      <c r="L640" s="320"/>
      <c r="M640" s="320"/>
      <c r="N640" s="320"/>
      <c r="O640" s="320"/>
      <c r="P640" s="320"/>
      <c r="Q640" s="321"/>
      <c r="R640" s="380"/>
      <c r="S640" s="381"/>
      <c r="T640" s="381"/>
      <c r="U640" s="381"/>
      <c r="V640" s="381"/>
      <c r="W640" s="381"/>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c r="AS640" s="381"/>
      <c r="AT640" s="381"/>
      <c r="AU640" s="381"/>
      <c r="AV640" s="381"/>
      <c r="AW640" s="381"/>
      <c r="AX640" s="381"/>
      <c r="AY640" s="381"/>
      <c r="AZ640" s="381"/>
      <c r="BA640" s="381"/>
      <c r="BB640" s="381"/>
      <c r="BC640" s="381"/>
      <c r="BD640" s="381"/>
      <c r="BE640" s="381"/>
      <c r="BF640" s="381"/>
      <c r="BG640" s="381"/>
      <c r="BH640" s="381"/>
      <c r="BI640" s="381"/>
      <c r="BJ640" s="381"/>
      <c r="BK640" s="381"/>
      <c r="BL640" s="381"/>
      <c r="BM640" s="381"/>
      <c r="BN640" s="381"/>
      <c r="BO640" s="381"/>
      <c r="BP640" s="381"/>
      <c r="BQ640" s="381"/>
      <c r="BR640" s="381"/>
      <c r="BS640" s="381"/>
      <c r="BT640" s="382"/>
      <c r="BU640" s="306"/>
      <c r="BV640" s="306"/>
      <c r="BW640" s="305"/>
      <c r="BX640" s="332"/>
    </row>
    <row r="641" spans="2:76" ht="5.25" customHeight="1" x14ac:dyDescent="0.15">
      <c r="B641" s="299"/>
      <c r="C641" s="300"/>
      <c r="D641" s="301"/>
      <c r="G641" s="320"/>
      <c r="H641" s="320"/>
      <c r="I641" s="320"/>
      <c r="J641" s="320"/>
      <c r="K641" s="320"/>
      <c r="L641" s="320"/>
      <c r="M641" s="320"/>
      <c r="N641" s="320"/>
      <c r="O641" s="320"/>
      <c r="P641" s="320"/>
      <c r="Q641" s="321"/>
      <c r="R641" s="380"/>
      <c r="S641" s="381"/>
      <c r="T641" s="381"/>
      <c r="U641" s="381"/>
      <c r="V641" s="381"/>
      <c r="W641" s="381"/>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c r="AS641" s="381"/>
      <c r="AT641" s="381"/>
      <c r="AU641" s="381"/>
      <c r="AV641" s="381"/>
      <c r="AW641" s="381"/>
      <c r="AX641" s="381"/>
      <c r="AY641" s="381"/>
      <c r="AZ641" s="381"/>
      <c r="BA641" s="381"/>
      <c r="BB641" s="381"/>
      <c r="BC641" s="381"/>
      <c r="BD641" s="381"/>
      <c r="BE641" s="381"/>
      <c r="BF641" s="381"/>
      <c r="BG641" s="381"/>
      <c r="BH641" s="381"/>
      <c r="BI641" s="381"/>
      <c r="BJ641" s="381"/>
      <c r="BK641" s="381"/>
      <c r="BL641" s="381"/>
      <c r="BM641" s="381"/>
      <c r="BN641" s="381"/>
      <c r="BO641" s="381"/>
      <c r="BP641" s="381"/>
      <c r="BQ641" s="381"/>
      <c r="BR641" s="381"/>
      <c r="BS641" s="381"/>
      <c r="BT641" s="382"/>
      <c r="BU641" s="306"/>
      <c r="BV641" s="306"/>
      <c r="BW641" s="305"/>
      <c r="BX641" s="332"/>
    </row>
    <row r="642" spans="2:76" ht="5.25" customHeight="1" x14ac:dyDescent="0.15">
      <c r="B642" s="299"/>
      <c r="C642" s="300"/>
      <c r="D642" s="301"/>
      <c r="G642" s="308" t="str">
        <f>"現在"&amp;LEN(R639)&amp;"字"</f>
        <v>現在0字</v>
      </c>
      <c r="H642" s="308"/>
      <c r="I642" s="308"/>
      <c r="J642" s="308"/>
      <c r="K642" s="308"/>
      <c r="L642" s="308"/>
      <c r="M642" s="308"/>
      <c r="N642" s="308"/>
      <c r="O642" s="308"/>
      <c r="P642" s="308"/>
      <c r="Q642" s="309"/>
      <c r="R642" s="380"/>
      <c r="S642" s="381"/>
      <c r="T642" s="381"/>
      <c r="U642" s="381"/>
      <c r="V642" s="381"/>
      <c r="W642" s="381"/>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c r="AS642" s="381"/>
      <c r="AT642" s="381"/>
      <c r="AU642" s="381"/>
      <c r="AV642" s="381"/>
      <c r="AW642" s="381"/>
      <c r="AX642" s="381"/>
      <c r="AY642" s="381"/>
      <c r="AZ642" s="381"/>
      <c r="BA642" s="381"/>
      <c r="BB642" s="381"/>
      <c r="BC642" s="381"/>
      <c r="BD642" s="381"/>
      <c r="BE642" s="381"/>
      <c r="BF642" s="381"/>
      <c r="BG642" s="381"/>
      <c r="BH642" s="381"/>
      <c r="BI642" s="381"/>
      <c r="BJ642" s="381"/>
      <c r="BK642" s="381"/>
      <c r="BL642" s="381"/>
      <c r="BM642" s="381"/>
      <c r="BN642" s="381"/>
      <c r="BO642" s="381"/>
      <c r="BP642" s="381"/>
      <c r="BQ642" s="381"/>
      <c r="BR642" s="381"/>
      <c r="BS642" s="381"/>
      <c r="BT642" s="382"/>
      <c r="BU642" s="306" t="str">
        <f>IF(BV642="","",COUNTIFS($BV$197:BV642,"○"))&amp;BV642</f>
        <v/>
      </c>
      <c r="BV642" s="306" t="str">
        <f t="shared" ref="BV642" si="96">IF(BW642&lt;&gt;"","○","")</f>
        <v/>
      </c>
      <c r="BW642" s="305" t="str">
        <f>DBCS(IF(LEN(R639)&gt;48,MID(R639,49,48),""))</f>
        <v/>
      </c>
      <c r="BX642" s="305"/>
    </row>
    <row r="643" spans="2:76" ht="5.25" customHeight="1" x14ac:dyDescent="0.15">
      <c r="B643" s="299"/>
      <c r="C643" s="300"/>
      <c r="D643" s="301"/>
      <c r="G643" s="308"/>
      <c r="H643" s="308"/>
      <c r="I643" s="308"/>
      <c r="J643" s="308"/>
      <c r="K643" s="308"/>
      <c r="L643" s="308"/>
      <c r="M643" s="308"/>
      <c r="N643" s="308"/>
      <c r="O643" s="308"/>
      <c r="P643" s="308"/>
      <c r="Q643" s="309"/>
      <c r="R643" s="380"/>
      <c r="S643" s="381"/>
      <c r="T643" s="381"/>
      <c r="U643" s="381"/>
      <c r="V643" s="381"/>
      <c r="W643" s="381"/>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c r="AS643" s="381"/>
      <c r="AT643" s="381"/>
      <c r="AU643" s="381"/>
      <c r="AV643" s="381"/>
      <c r="AW643" s="381"/>
      <c r="AX643" s="381"/>
      <c r="AY643" s="381"/>
      <c r="AZ643" s="381"/>
      <c r="BA643" s="381"/>
      <c r="BB643" s="381"/>
      <c r="BC643" s="381"/>
      <c r="BD643" s="381"/>
      <c r="BE643" s="381"/>
      <c r="BF643" s="381"/>
      <c r="BG643" s="381"/>
      <c r="BH643" s="381"/>
      <c r="BI643" s="381"/>
      <c r="BJ643" s="381"/>
      <c r="BK643" s="381"/>
      <c r="BL643" s="381"/>
      <c r="BM643" s="381"/>
      <c r="BN643" s="381"/>
      <c r="BO643" s="381"/>
      <c r="BP643" s="381"/>
      <c r="BQ643" s="381"/>
      <c r="BR643" s="381"/>
      <c r="BS643" s="381"/>
      <c r="BT643" s="382"/>
      <c r="BU643" s="306"/>
      <c r="BV643" s="306"/>
      <c r="BW643" s="305"/>
      <c r="BX643" s="305"/>
    </row>
    <row r="644" spans="2:76" ht="5.25" customHeight="1" x14ac:dyDescent="0.15">
      <c r="B644" s="299"/>
      <c r="C644" s="300"/>
      <c r="D644" s="301"/>
      <c r="G644" s="308"/>
      <c r="H644" s="308"/>
      <c r="I644" s="308"/>
      <c r="J644" s="308"/>
      <c r="K644" s="308"/>
      <c r="L644" s="308"/>
      <c r="M644" s="308"/>
      <c r="N644" s="308"/>
      <c r="O644" s="308"/>
      <c r="P644" s="308"/>
      <c r="Q644" s="309"/>
      <c r="R644" s="380"/>
      <c r="S644" s="381"/>
      <c r="T644" s="381"/>
      <c r="U644" s="381"/>
      <c r="V644" s="381"/>
      <c r="W644" s="381"/>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c r="AS644" s="381"/>
      <c r="AT644" s="381"/>
      <c r="AU644" s="381"/>
      <c r="AV644" s="381"/>
      <c r="AW644" s="381"/>
      <c r="AX644" s="381"/>
      <c r="AY644" s="381"/>
      <c r="AZ644" s="381"/>
      <c r="BA644" s="381"/>
      <c r="BB644" s="381"/>
      <c r="BC644" s="381"/>
      <c r="BD644" s="381"/>
      <c r="BE644" s="381"/>
      <c r="BF644" s="381"/>
      <c r="BG644" s="381"/>
      <c r="BH644" s="381"/>
      <c r="BI644" s="381"/>
      <c r="BJ644" s="381"/>
      <c r="BK644" s="381"/>
      <c r="BL644" s="381"/>
      <c r="BM644" s="381"/>
      <c r="BN644" s="381"/>
      <c r="BO644" s="381"/>
      <c r="BP644" s="381"/>
      <c r="BQ644" s="381"/>
      <c r="BR644" s="381"/>
      <c r="BS644" s="381"/>
      <c r="BT644" s="382"/>
      <c r="BU644" s="306"/>
      <c r="BV644" s="306"/>
      <c r="BW644" s="305"/>
      <c r="BX644" s="305"/>
    </row>
    <row r="645" spans="2:76" ht="5.25" customHeight="1" x14ac:dyDescent="0.15">
      <c r="B645" s="299"/>
      <c r="C645" s="300"/>
      <c r="D645" s="301"/>
      <c r="G645" s="308"/>
      <c r="H645" s="308"/>
      <c r="I645" s="308"/>
      <c r="J645" s="308"/>
      <c r="K645" s="308"/>
      <c r="L645" s="308"/>
      <c r="M645" s="308"/>
      <c r="N645" s="308"/>
      <c r="O645" s="308"/>
      <c r="P645" s="308"/>
      <c r="Q645" s="309"/>
      <c r="R645" s="380"/>
      <c r="S645" s="381"/>
      <c r="T645" s="381"/>
      <c r="U645" s="381"/>
      <c r="V645" s="381"/>
      <c r="W645" s="381"/>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c r="AS645" s="381"/>
      <c r="AT645" s="381"/>
      <c r="AU645" s="381"/>
      <c r="AV645" s="381"/>
      <c r="AW645" s="381"/>
      <c r="AX645" s="381"/>
      <c r="AY645" s="381"/>
      <c r="AZ645" s="381"/>
      <c r="BA645" s="381"/>
      <c r="BB645" s="381"/>
      <c r="BC645" s="381"/>
      <c r="BD645" s="381"/>
      <c r="BE645" s="381"/>
      <c r="BF645" s="381"/>
      <c r="BG645" s="381"/>
      <c r="BH645" s="381"/>
      <c r="BI645" s="381"/>
      <c r="BJ645" s="381"/>
      <c r="BK645" s="381"/>
      <c r="BL645" s="381"/>
      <c r="BM645" s="381"/>
      <c r="BN645" s="381"/>
      <c r="BO645" s="381"/>
      <c r="BP645" s="381"/>
      <c r="BQ645" s="381"/>
      <c r="BR645" s="381"/>
      <c r="BS645" s="381"/>
      <c r="BT645" s="382"/>
      <c r="BU645" s="306" t="str">
        <f>IF(BV645="","",COUNTIFS($BV$197:BV645,"○"))&amp;BV645</f>
        <v/>
      </c>
      <c r="BV645" s="306" t="str">
        <f t="shared" ref="BV645" si="97">IF(BW645&lt;&gt;"","○","")</f>
        <v/>
      </c>
      <c r="BW645" s="305" t="str">
        <f>DBCS(IF(LEN(R639)&gt;98,MID(R639,97,48),""))</f>
        <v/>
      </c>
      <c r="BX645" s="305"/>
    </row>
    <row r="646" spans="2:76" ht="5.25" customHeight="1" x14ac:dyDescent="0.15">
      <c r="B646" s="299"/>
      <c r="C646" s="300"/>
      <c r="D646" s="301"/>
      <c r="G646" s="308"/>
      <c r="H646" s="308"/>
      <c r="I646" s="308"/>
      <c r="J646" s="308"/>
      <c r="K646" s="308"/>
      <c r="L646" s="308"/>
      <c r="M646" s="308"/>
      <c r="N646" s="308"/>
      <c r="O646" s="308"/>
      <c r="P646" s="308"/>
      <c r="Q646" s="309"/>
      <c r="R646" s="380"/>
      <c r="S646" s="381"/>
      <c r="T646" s="381"/>
      <c r="U646" s="381"/>
      <c r="V646" s="381"/>
      <c r="W646" s="381"/>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c r="AS646" s="381"/>
      <c r="AT646" s="381"/>
      <c r="AU646" s="381"/>
      <c r="AV646" s="381"/>
      <c r="AW646" s="381"/>
      <c r="AX646" s="381"/>
      <c r="AY646" s="381"/>
      <c r="AZ646" s="381"/>
      <c r="BA646" s="381"/>
      <c r="BB646" s="381"/>
      <c r="BC646" s="381"/>
      <c r="BD646" s="381"/>
      <c r="BE646" s="381"/>
      <c r="BF646" s="381"/>
      <c r="BG646" s="381"/>
      <c r="BH646" s="381"/>
      <c r="BI646" s="381"/>
      <c r="BJ646" s="381"/>
      <c r="BK646" s="381"/>
      <c r="BL646" s="381"/>
      <c r="BM646" s="381"/>
      <c r="BN646" s="381"/>
      <c r="BO646" s="381"/>
      <c r="BP646" s="381"/>
      <c r="BQ646" s="381"/>
      <c r="BR646" s="381"/>
      <c r="BS646" s="381"/>
      <c r="BT646" s="382"/>
      <c r="BU646" s="306"/>
      <c r="BV646" s="306"/>
      <c r="BW646" s="305"/>
      <c r="BX646" s="305"/>
    </row>
    <row r="647" spans="2:76" ht="5.25" customHeight="1" x14ac:dyDescent="0.15">
      <c r="B647" s="299"/>
      <c r="C647" s="300"/>
      <c r="D647" s="301"/>
      <c r="G647" s="308"/>
      <c r="H647" s="308"/>
      <c r="I647" s="308"/>
      <c r="J647" s="308"/>
      <c r="K647" s="308"/>
      <c r="L647" s="308"/>
      <c r="M647" s="308"/>
      <c r="N647" s="308"/>
      <c r="O647" s="308"/>
      <c r="P647" s="308"/>
      <c r="Q647" s="309"/>
      <c r="R647" s="383"/>
      <c r="S647" s="384"/>
      <c r="T647" s="384"/>
      <c r="U647" s="384"/>
      <c r="V647" s="384"/>
      <c r="W647" s="384"/>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c r="AS647" s="384"/>
      <c r="AT647" s="384"/>
      <c r="AU647" s="384"/>
      <c r="AV647" s="384"/>
      <c r="AW647" s="384"/>
      <c r="AX647" s="384"/>
      <c r="AY647" s="384"/>
      <c r="AZ647" s="384"/>
      <c r="BA647" s="384"/>
      <c r="BB647" s="384"/>
      <c r="BC647" s="384"/>
      <c r="BD647" s="384"/>
      <c r="BE647" s="384"/>
      <c r="BF647" s="384"/>
      <c r="BG647" s="384"/>
      <c r="BH647" s="384"/>
      <c r="BI647" s="384"/>
      <c r="BJ647" s="384"/>
      <c r="BK647" s="384"/>
      <c r="BL647" s="384"/>
      <c r="BM647" s="384"/>
      <c r="BN647" s="384"/>
      <c r="BO647" s="384"/>
      <c r="BP647" s="384"/>
      <c r="BQ647" s="384"/>
      <c r="BR647" s="384"/>
      <c r="BS647" s="384"/>
      <c r="BT647" s="385"/>
      <c r="BU647" s="306"/>
      <c r="BV647" s="306"/>
      <c r="BW647" s="305"/>
      <c r="BX647" s="305"/>
    </row>
    <row r="648" spans="2:76" ht="5.25" customHeight="1" x14ac:dyDescent="0.15">
      <c r="B648" s="299"/>
      <c r="C648" s="300"/>
      <c r="D648" s="301"/>
    </row>
    <row r="649" spans="2:76" ht="5.25" customHeight="1" x14ac:dyDescent="0.15">
      <c r="B649" s="299"/>
      <c r="C649" s="300"/>
      <c r="D649" s="301"/>
      <c r="G649" s="320" t="s">
        <v>251</v>
      </c>
      <c r="H649" s="320"/>
      <c r="I649" s="320"/>
      <c r="J649" s="320"/>
      <c r="K649" s="320"/>
      <c r="L649" s="320"/>
      <c r="M649" s="320"/>
      <c r="N649" s="320"/>
      <c r="O649" s="320"/>
      <c r="P649" s="320"/>
      <c r="Q649" s="321"/>
      <c r="R649" s="377"/>
      <c r="S649" s="378"/>
      <c r="T649" s="378"/>
      <c r="U649" s="378"/>
      <c r="V649" s="378"/>
      <c r="W649" s="378"/>
      <c r="X649" s="378"/>
      <c r="Y649" s="378"/>
      <c r="Z649" s="378"/>
      <c r="AA649" s="378"/>
      <c r="AB649" s="378"/>
      <c r="AC649" s="378"/>
      <c r="AD649" s="378"/>
      <c r="AE649" s="378"/>
      <c r="AF649" s="378"/>
      <c r="AG649" s="378"/>
      <c r="AH649" s="378"/>
      <c r="AI649" s="378"/>
      <c r="AJ649" s="378"/>
      <c r="AK649" s="378"/>
      <c r="AL649" s="378"/>
      <c r="AM649" s="378"/>
      <c r="AN649" s="378"/>
      <c r="AO649" s="378"/>
      <c r="AP649" s="378"/>
      <c r="AQ649" s="378"/>
      <c r="AR649" s="378"/>
      <c r="AS649" s="378"/>
      <c r="AT649" s="378"/>
      <c r="AU649" s="378"/>
      <c r="AV649" s="378"/>
      <c r="AW649" s="378"/>
      <c r="AX649" s="378"/>
      <c r="AY649" s="378"/>
      <c r="AZ649" s="378"/>
      <c r="BA649" s="378"/>
      <c r="BB649" s="378"/>
      <c r="BC649" s="378"/>
      <c r="BD649" s="378"/>
      <c r="BE649" s="378"/>
      <c r="BF649" s="378"/>
      <c r="BG649" s="378"/>
      <c r="BH649" s="378"/>
      <c r="BI649" s="378"/>
      <c r="BJ649" s="378"/>
      <c r="BK649" s="378"/>
      <c r="BL649" s="378"/>
      <c r="BM649" s="378"/>
      <c r="BN649" s="378"/>
      <c r="BO649" s="378"/>
      <c r="BP649" s="378"/>
      <c r="BQ649" s="378"/>
      <c r="BR649" s="378"/>
      <c r="BS649" s="378"/>
      <c r="BT649" s="379"/>
      <c r="BU649" s="306" t="str">
        <f>IF(BV649="","",COUNTIFS($BV$197:BV649,"○"))&amp;BV649</f>
        <v/>
      </c>
      <c r="BV649" s="306" t="str">
        <f>IF(BW649&lt;&gt;"","○","")</f>
        <v/>
      </c>
      <c r="BW649" s="305" t="str">
        <f>DBCS(MID(R649,1,48))</f>
        <v/>
      </c>
      <c r="BX649" s="332" t="s">
        <v>168</v>
      </c>
    </row>
    <row r="650" spans="2:76" ht="5.25" customHeight="1" x14ac:dyDescent="0.15">
      <c r="B650" s="299"/>
      <c r="C650" s="300"/>
      <c r="D650" s="301"/>
      <c r="G650" s="320"/>
      <c r="H650" s="320"/>
      <c r="I650" s="320"/>
      <c r="J650" s="320"/>
      <c r="K650" s="320"/>
      <c r="L650" s="320"/>
      <c r="M650" s="320"/>
      <c r="N650" s="320"/>
      <c r="O650" s="320"/>
      <c r="P650" s="320"/>
      <c r="Q650" s="321"/>
      <c r="R650" s="380"/>
      <c r="S650" s="381"/>
      <c r="T650" s="381"/>
      <c r="U650" s="381"/>
      <c r="V650" s="381"/>
      <c r="W650" s="381"/>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c r="AS650" s="381"/>
      <c r="AT650" s="381"/>
      <c r="AU650" s="381"/>
      <c r="AV650" s="381"/>
      <c r="AW650" s="381"/>
      <c r="AX650" s="381"/>
      <c r="AY650" s="381"/>
      <c r="AZ650" s="381"/>
      <c r="BA650" s="381"/>
      <c r="BB650" s="381"/>
      <c r="BC650" s="381"/>
      <c r="BD650" s="381"/>
      <c r="BE650" s="381"/>
      <c r="BF650" s="381"/>
      <c r="BG650" s="381"/>
      <c r="BH650" s="381"/>
      <c r="BI650" s="381"/>
      <c r="BJ650" s="381"/>
      <c r="BK650" s="381"/>
      <c r="BL650" s="381"/>
      <c r="BM650" s="381"/>
      <c r="BN650" s="381"/>
      <c r="BO650" s="381"/>
      <c r="BP650" s="381"/>
      <c r="BQ650" s="381"/>
      <c r="BR650" s="381"/>
      <c r="BS650" s="381"/>
      <c r="BT650" s="382"/>
      <c r="BU650" s="306"/>
      <c r="BV650" s="306"/>
      <c r="BW650" s="305"/>
      <c r="BX650" s="332"/>
    </row>
    <row r="651" spans="2:76" ht="5.25" customHeight="1" x14ac:dyDescent="0.15">
      <c r="B651" s="299"/>
      <c r="C651" s="300"/>
      <c r="D651" s="301"/>
      <c r="G651" s="320"/>
      <c r="H651" s="320"/>
      <c r="I651" s="320"/>
      <c r="J651" s="320"/>
      <c r="K651" s="320"/>
      <c r="L651" s="320"/>
      <c r="M651" s="320"/>
      <c r="N651" s="320"/>
      <c r="O651" s="320"/>
      <c r="P651" s="320"/>
      <c r="Q651" s="321"/>
      <c r="R651" s="380"/>
      <c r="S651" s="381"/>
      <c r="T651" s="381"/>
      <c r="U651" s="381"/>
      <c r="V651" s="381"/>
      <c r="W651" s="381"/>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c r="AS651" s="381"/>
      <c r="AT651" s="381"/>
      <c r="AU651" s="381"/>
      <c r="AV651" s="381"/>
      <c r="AW651" s="381"/>
      <c r="AX651" s="381"/>
      <c r="AY651" s="381"/>
      <c r="AZ651" s="381"/>
      <c r="BA651" s="381"/>
      <c r="BB651" s="381"/>
      <c r="BC651" s="381"/>
      <c r="BD651" s="381"/>
      <c r="BE651" s="381"/>
      <c r="BF651" s="381"/>
      <c r="BG651" s="381"/>
      <c r="BH651" s="381"/>
      <c r="BI651" s="381"/>
      <c r="BJ651" s="381"/>
      <c r="BK651" s="381"/>
      <c r="BL651" s="381"/>
      <c r="BM651" s="381"/>
      <c r="BN651" s="381"/>
      <c r="BO651" s="381"/>
      <c r="BP651" s="381"/>
      <c r="BQ651" s="381"/>
      <c r="BR651" s="381"/>
      <c r="BS651" s="381"/>
      <c r="BT651" s="382"/>
      <c r="BU651" s="306"/>
      <c r="BV651" s="306"/>
      <c r="BW651" s="305"/>
      <c r="BX651" s="332"/>
    </row>
    <row r="652" spans="2:76" ht="5.25" customHeight="1" x14ac:dyDescent="0.15">
      <c r="B652" s="299"/>
      <c r="C652" s="300"/>
      <c r="D652" s="301"/>
      <c r="G652" s="308" t="str">
        <f>"現在"&amp;LEN(R649)&amp;"字"</f>
        <v>現在0字</v>
      </c>
      <c r="H652" s="308"/>
      <c r="I652" s="308"/>
      <c r="J652" s="308"/>
      <c r="K652" s="308"/>
      <c r="L652" s="308"/>
      <c r="M652" s="308"/>
      <c r="N652" s="308"/>
      <c r="O652" s="308"/>
      <c r="P652" s="308"/>
      <c r="Q652" s="309"/>
      <c r="R652" s="380"/>
      <c r="S652" s="381"/>
      <c r="T652" s="381"/>
      <c r="U652" s="381"/>
      <c r="V652" s="381"/>
      <c r="W652" s="381"/>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c r="AS652" s="381"/>
      <c r="AT652" s="381"/>
      <c r="AU652" s="381"/>
      <c r="AV652" s="381"/>
      <c r="AW652" s="381"/>
      <c r="AX652" s="381"/>
      <c r="AY652" s="381"/>
      <c r="AZ652" s="381"/>
      <c r="BA652" s="381"/>
      <c r="BB652" s="381"/>
      <c r="BC652" s="381"/>
      <c r="BD652" s="381"/>
      <c r="BE652" s="381"/>
      <c r="BF652" s="381"/>
      <c r="BG652" s="381"/>
      <c r="BH652" s="381"/>
      <c r="BI652" s="381"/>
      <c r="BJ652" s="381"/>
      <c r="BK652" s="381"/>
      <c r="BL652" s="381"/>
      <c r="BM652" s="381"/>
      <c r="BN652" s="381"/>
      <c r="BO652" s="381"/>
      <c r="BP652" s="381"/>
      <c r="BQ652" s="381"/>
      <c r="BR652" s="381"/>
      <c r="BS652" s="381"/>
      <c r="BT652" s="382"/>
      <c r="BU652" s="306" t="str">
        <f>IF(BV652="","",COUNTIFS($BV$197:BV652,"○"))&amp;BV652</f>
        <v/>
      </c>
      <c r="BV652" s="306" t="str">
        <f t="shared" ref="BV652" si="98">IF(BW652&lt;&gt;"","○","")</f>
        <v/>
      </c>
      <c r="BW652" s="305" t="str">
        <f>DBCS(IF(LEN(R649)&gt;48,MID(R649,49,48),""))</f>
        <v/>
      </c>
      <c r="BX652" s="305"/>
    </row>
    <row r="653" spans="2:76" ht="5.25" customHeight="1" x14ac:dyDescent="0.15">
      <c r="B653" s="299"/>
      <c r="C653" s="300"/>
      <c r="D653" s="301"/>
      <c r="G653" s="308"/>
      <c r="H653" s="308"/>
      <c r="I653" s="308"/>
      <c r="J653" s="308"/>
      <c r="K653" s="308"/>
      <c r="L653" s="308"/>
      <c r="M653" s="308"/>
      <c r="N653" s="308"/>
      <c r="O653" s="308"/>
      <c r="P653" s="308"/>
      <c r="Q653" s="309"/>
      <c r="R653" s="380"/>
      <c r="S653" s="381"/>
      <c r="T653" s="381"/>
      <c r="U653" s="381"/>
      <c r="V653" s="381"/>
      <c r="W653" s="381"/>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c r="AS653" s="381"/>
      <c r="AT653" s="381"/>
      <c r="AU653" s="381"/>
      <c r="AV653" s="381"/>
      <c r="AW653" s="381"/>
      <c r="AX653" s="381"/>
      <c r="AY653" s="381"/>
      <c r="AZ653" s="381"/>
      <c r="BA653" s="381"/>
      <c r="BB653" s="381"/>
      <c r="BC653" s="381"/>
      <c r="BD653" s="381"/>
      <c r="BE653" s="381"/>
      <c r="BF653" s="381"/>
      <c r="BG653" s="381"/>
      <c r="BH653" s="381"/>
      <c r="BI653" s="381"/>
      <c r="BJ653" s="381"/>
      <c r="BK653" s="381"/>
      <c r="BL653" s="381"/>
      <c r="BM653" s="381"/>
      <c r="BN653" s="381"/>
      <c r="BO653" s="381"/>
      <c r="BP653" s="381"/>
      <c r="BQ653" s="381"/>
      <c r="BR653" s="381"/>
      <c r="BS653" s="381"/>
      <c r="BT653" s="382"/>
      <c r="BU653" s="306"/>
      <c r="BV653" s="306"/>
      <c r="BW653" s="305"/>
      <c r="BX653" s="305"/>
    </row>
    <row r="654" spans="2:76" ht="5.25" customHeight="1" x14ac:dyDescent="0.15">
      <c r="B654" s="299"/>
      <c r="C654" s="300"/>
      <c r="D654" s="301"/>
      <c r="G654" s="308"/>
      <c r="H654" s="308"/>
      <c r="I654" s="308"/>
      <c r="J654" s="308"/>
      <c r="K654" s="308"/>
      <c r="L654" s="308"/>
      <c r="M654" s="308"/>
      <c r="N654" s="308"/>
      <c r="O654" s="308"/>
      <c r="P654" s="308"/>
      <c r="Q654" s="309"/>
      <c r="R654" s="380"/>
      <c r="S654" s="381"/>
      <c r="T654" s="381"/>
      <c r="U654" s="381"/>
      <c r="V654" s="381"/>
      <c r="W654" s="381"/>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c r="AS654" s="381"/>
      <c r="AT654" s="381"/>
      <c r="AU654" s="381"/>
      <c r="AV654" s="381"/>
      <c r="AW654" s="381"/>
      <c r="AX654" s="381"/>
      <c r="AY654" s="381"/>
      <c r="AZ654" s="381"/>
      <c r="BA654" s="381"/>
      <c r="BB654" s="381"/>
      <c r="BC654" s="381"/>
      <c r="BD654" s="381"/>
      <c r="BE654" s="381"/>
      <c r="BF654" s="381"/>
      <c r="BG654" s="381"/>
      <c r="BH654" s="381"/>
      <c r="BI654" s="381"/>
      <c r="BJ654" s="381"/>
      <c r="BK654" s="381"/>
      <c r="BL654" s="381"/>
      <c r="BM654" s="381"/>
      <c r="BN654" s="381"/>
      <c r="BO654" s="381"/>
      <c r="BP654" s="381"/>
      <c r="BQ654" s="381"/>
      <c r="BR654" s="381"/>
      <c r="BS654" s="381"/>
      <c r="BT654" s="382"/>
      <c r="BU654" s="306"/>
      <c r="BV654" s="306"/>
      <c r="BW654" s="305"/>
      <c r="BX654" s="305"/>
    </row>
    <row r="655" spans="2:76" ht="5.25" customHeight="1" x14ac:dyDescent="0.15">
      <c r="B655" s="299"/>
      <c r="C655" s="300"/>
      <c r="D655" s="301"/>
      <c r="G655" s="308"/>
      <c r="H655" s="308"/>
      <c r="I655" s="308"/>
      <c r="J655" s="308"/>
      <c r="K655" s="308"/>
      <c r="L655" s="308"/>
      <c r="M655" s="308"/>
      <c r="N655" s="308"/>
      <c r="O655" s="308"/>
      <c r="P655" s="308"/>
      <c r="Q655" s="309"/>
      <c r="R655" s="380"/>
      <c r="S655" s="381"/>
      <c r="T655" s="381"/>
      <c r="U655" s="381"/>
      <c r="V655" s="381"/>
      <c r="W655" s="381"/>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c r="AS655" s="381"/>
      <c r="AT655" s="381"/>
      <c r="AU655" s="381"/>
      <c r="AV655" s="381"/>
      <c r="AW655" s="381"/>
      <c r="AX655" s="381"/>
      <c r="AY655" s="381"/>
      <c r="AZ655" s="381"/>
      <c r="BA655" s="381"/>
      <c r="BB655" s="381"/>
      <c r="BC655" s="381"/>
      <c r="BD655" s="381"/>
      <c r="BE655" s="381"/>
      <c r="BF655" s="381"/>
      <c r="BG655" s="381"/>
      <c r="BH655" s="381"/>
      <c r="BI655" s="381"/>
      <c r="BJ655" s="381"/>
      <c r="BK655" s="381"/>
      <c r="BL655" s="381"/>
      <c r="BM655" s="381"/>
      <c r="BN655" s="381"/>
      <c r="BO655" s="381"/>
      <c r="BP655" s="381"/>
      <c r="BQ655" s="381"/>
      <c r="BR655" s="381"/>
      <c r="BS655" s="381"/>
      <c r="BT655" s="382"/>
      <c r="BU655" s="306" t="str">
        <f>IF(BV655="","",COUNTIFS($BV$197:BV655,"○"))&amp;BV655</f>
        <v/>
      </c>
      <c r="BV655" s="306" t="str">
        <f t="shared" ref="BV655" si="99">IF(BW655&lt;&gt;"","○","")</f>
        <v/>
      </c>
      <c r="BW655" s="305" t="str">
        <f>DBCS(IF(LEN(R649)&gt;98,MID(R649,97,48),""))</f>
        <v/>
      </c>
      <c r="BX655" s="305"/>
    </row>
    <row r="656" spans="2:76" ht="5.25" customHeight="1" x14ac:dyDescent="0.15">
      <c r="B656" s="299"/>
      <c r="C656" s="300"/>
      <c r="D656" s="301"/>
      <c r="G656" s="308"/>
      <c r="H656" s="308"/>
      <c r="I656" s="308"/>
      <c r="J656" s="308"/>
      <c r="K656" s="308"/>
      <c r="L656" s="308"/>
      <c r="M656" s="308"/>
      <c r="N656" s="308"/>
      <c r="O656" s="308"/>
      <c r="P656" s="308"/>
      <c r="Q656" s="309"/>
      <c r="R656" s="380"/>
      <c r="S656" s="381"/>
      <c r="T656" s="381"/>
      <c r="U656" s="381"/>
      <c r="V656" s="381"/>
      <c r="W656" s="381"/>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c r="AS656" s="381"/>
      <c r="AT656" s="381"/>
      <c r="AU656" s="381"/>
      <c r="AV656" s="381"/>
      <c r="AW656" s="381"/>
      <c r="AX656" s="381"/>
      <c r="AY656" s="381"/>
      <c r="AZ656" s="381"/>
      <c r="BA656" s="381"/>
      <c r="BB656" s="381"/>
      <c r="BC656" s="381"/>
      <c r="BD656" s="381"/>
      <c r="BE656" s="381"/>
      <c r="BF656" s="381"/>
      <c r="BG656" s="381"/>
      <c r="BH656" s="381"/>
      <c r="BI656" s="381"/>
      <c r="BJ656" s="381"/>
      <c r="BK656" s="381"/>
      <c r="BL656" s="381"/>
      <c r="BM656" s="381"/>
      <c r="BN656" s="381"/>
      <c r="BO656" s="381"/>
      <c r="BP656" s="381"/>
      <c r="BQ656" s="381"/>
      <c r="BR656" s="381"/>
      <c r="BS656" s="381"/>
      <c r="BT656" s="382"/>
      <c r="BU656" s="306"/>
      <c r="BV656" s="306"/>
      <c r="BW656" s="305"/>
      <c r="BX656" s="305"/>
    </row>
    <row r="657" spans="2:76" ht="5.25" customHeight="1" x14ac:dyDescent="0.15">
      <c r="B657" s="299"/>
      <c r="C657" s="300"/>
      <c r="D657" s="301"/>
      <c r="G657" s="308"/>
      <c r="H657" s="308"/>
      <c r="I657" s="308"/>
      <c r="J657" s="308"/>
      <c r="K657" s="308"/>
      <c r="L657" s="308"/>
      <c r="M657" s="308"/>
      <c r="N657" s="308"/>
      <c r="O657" s="308"/>
      <c r="P657" s="308"/>
      <c r="Q657" s="309"/>
      <c r="R657" s="383"/>
      <c r="S657" s="384"/>
      <c r="T657" s="384"/>
      <c r="U657" s="384"/>
      <c r="V657" s="384"/>
      <c r="W657" s="384"/>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c r="AS657" s="384"/>
      <c r="AT657" s="384"/>
      <c r="AU657" s="384"/>
      <c r="AV657" s="384"/>
      <c r="AW657" s="384"/>
      <c r="AX657" s="384"/>
      <c r="AY657" s="384"/>
      <c r="AZ657" s="384"/>
      <c r="BA657" s="384"/>
      <c r="BB657" s="384"/>
      <c r="BC657" s="384"/>
      <c r="BD657" s="384"/>
      <c r="BE657" s="384"/>
      <c r="BF657" s="384"/>
      <c r="BG657" s="384"/>
      <c r="BH657" s="384"/>
      <c r="BI657" s="384"/>
      <c r="BJ657" s="384"/>
      <c r="BK657" s="384"/>
      <c r="BL657" s="384"/>
      <c r="BM657" s="384"/>
      <c r="BN657" s="384"/>
      <c r="BO657" s="384"/>
      <c r="BP657" s="384"/>
      <c r="BQ657" s="384"/>
      <c r="BR657" s="384"/>
      <c r="BS657" s="384"/>
      <c r="BT657" s="385"/>
      <c r="BU657" s="306"/>
      <c r="BV657" s="306"/>
      <c r="BW657" s="305"/>
      <c r="BX657" s="305"/>
    </row>
    <row r="658" spans="2:76" ht="5.25" customHeight="1" x14ac:dyDescent="0.15">
      <c r="B658" s="299"/>
      <c r="C658" s="300"/>
      <c r="D658" s="301"/>
    </row>
    <row r="659" spans="2:76" ht="5.25" customHeight="1" x14ac:dyDescent="0.15">
      <c r="B659" s="299"/>
      <c r="C659" s="300"/>
      <c r="D659" s="301"/>
      <c r="G659" s="320" t="s">
        <v>252</v>
      </c>
      <c r="H659" s="320"/>
      <c r="I659" s="320"/>
      <c r="J659" s="320"/>
      <c r="K659" s="320"/>
      <c r="L659" s="320"/>
      <c r="M659" s="320"/>
      <c r="N659" s="320"/>
      <c r="O659" s="320"/>
      <c r="P659" s="320"/>
      <c r="Q659" s="321"/>
      <c r="R659" s="377"/>
      <c r="S659" s="378"/>
      <c r="T659" s="378"/>
      <c r="U659" s="378"/>
      <c r="V659" s="378"/>
      <c r="W659" s="378"/>
      <c r="X659" s="378"/>
      <c r="Y659" s="378"/>
      <c r="Z659" s="378"/>
      <c r="AA659" s="378"/>
      <c r="AB659" s="378"/>
      <c r="AC659" s="378"/>
      <c r="AD659" s="378"/>
      <c r="AE659" s="378"/>
      <c r="AF659" s="378"/>
      <c r="AG659" s="378"/>
      <c r="AH659" s="378"/>
      <c r="AI659" s="378"/>
      <c r="AJ659" s="378"/>
      <c r="AK659" s="378"/>
      <c r="AL659" s="378"/>
      <c r="AM659" s="378"/>
      <c r="AN659" s="378"/>
      <c r="AO659" s="378"/>
      <c r="AP659" s="378"/>
      <c r="AQ659" s="378"/>
      <c r="AR659" s="378"/>
      <c r="AS659" s="378"/>
      <c r="AT659" s="378"/>
      <c r="AU659" s="378"/>
      <c r="AV659" s="378"/>
      <c r="AW659" s="378"/>
      <c r="AX659" s="378"/>
      <c r="AY659" s="378"/>
      <c r="AZ659" s="378"/>
      <c r="BA659" s="378"/>
      <c r="BB659" s="378"/>
      <c r="BC659" s="378"/>
      <c r="BD659" s="378"/>
      <c r="BE659" s="378"/>
      <c r="BF659" s="378"/>
      <c r="BG659" s="378"/>
      <c r="BH659" s="378"/>
      <c r="BI659" s="378"/>
      <c r="BJ659" s="378"/>
      <c r="BK659" s="378"/>
      <c r="BL659" s="378"/>
      <c r="BM659" s="378"/>
      <c r="BN659" s="378"/>
      <c r="BO659" s="378"/>
      <c r="BP659" s="378"/>
      <c r="BQ659" s="378"/>
      <c r="BR659" s="378"/>
      <c r="BS659" s="378"/>
      <c r="BT659" s="379"/>
      <c r="BU659" s="306" t="str">
        <f>IF(BV659="","",COUNTIFS($BV$197:BV659,"○"))&amp;BV659</f>
        <v/>
      </c>
      <c r="BV659" s="306" t="str">
        <f>IF(BW659&lt;&gt;"","○","")</f>
        <v/>
      </c>
      <c r="BW659" s="305" t="str">
        <f>DBCS(MID(R659,1,48))</f>
        <v/>
      </c>
      <c r="BX659" s="332" t="s">
        <v>169</v>
      </c>
    </row>
    <row r="660" spans="2:76" ht="5.25" customHeight="1" x14ac:dyDescent="0.15">
      <c r="B660" s="299"/>
      <c r="C660" s="300"/>
      <c r="D660" s="301"/>
      <c r="G660" s="320"/>
      <c r="H660" s="320"/>
      <c r="I660" s="320"/>
      <c r="J660" s="320"/>
      <c r="K660" s="320"/>
      <c r="L660" s="320"/>
      <c r="M660" s="320"/>
      <c r="N660" s="320"/>
      <c r="O660" s="320"/>
      <c r="P660" s="320"/>
      <c r="Q660" s="321"/>
      <c r="R660" s="380"/>
      <c r="S660" s="381"/>
      <c r="T660" s="381"/>
      <c r="U660" s="381"/>
      <c r="V660" s="381"/>
      <c r="W660" s="381"/>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c r="AS660" s="381"/>
      <c r="AT660" s="381"/>
      <c r="AU660" s="381"/>
      <c r="AV660" s="381"/>
      <c r="AW660" s="381"/>
      <c r="AX660" s="381"/>
      <c r="AY660" s="381"/>
      <c r="AZ660" s="381"/>
      <c r="BA660" s="381"/>
      <c r="BB660" s="381"/>
      <c r="BC660" s="381"/>
      <c r="BD660" s="381"/>
      <c r="BE660" s="381"/>
      <c r="BF660" s="381"/>
      <c r="BG660" s="381"/>
      <c r="BH660" s="381"/>
      <c r="BI660" s="381"/>
      <c r="BJ660" s="381"/>
      <c r="BK660" s="381"/>
      <c r="BL660" s="381"/>
      <c r="BM660" s="381"/>
      <c r="BN660" s="381"/>
      <c r="BO660" s="381"/>
      <c r="BP660" s="381"/>
      <c r="BQ660" s="381"/>
      <c r="BR660" s="381"/>
      <c r="BS660" s="381"/>
      <c r="BT660" s="382"/>
      <c r="BU660" s="306"/>
      <c r="BV660" s="306"/>
      <c r="BW660" s="305"/>
      <c r="BX660" s="332"/>
    </row>
    <row r="661" spans="2:76" ht="5.25" customHeight="1" x14ac:dyDescent="0.15">
      <c r="B661" s="299"/>
      <c r="C661" s="300"/>
      <c r="D661" s="301"/>
      <c r="G661" s="320"/>
      <c r="H661" s="320"/>
      <c r="I661" s="320"/>
      <c r="J661" s="320"/>
      <c r="K661" s="320"/>
      <c r="L661" s="320"/>
      <c r="M661" s="320"/>
      <c r="N661" s="320"/>
      <c r="O661" s="320"/>
      <c r="P661" s="320"/>
      <c r="Q661" s="321"/>
      <c r="R661" s="380"/>
      <c r="S661" s="381"/>
      <c r="T661" s="381"/>
      <c r="U661" s="381"/>
      <c r="V661" s="381"/>
      <c r="W661" s="381"/>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c r="AS661" s="381"/>
      <c r="AT661" s="381"/>
      <c r="AU661" s="381"/>
      <c r="AV661" s="381"/>
      <c r="AW661" s="381"/>
      <c r="AX661" s="381"/>
      <c r="AY661" s="381"/>
      <c r="AZ661" s="381"/>
      <c r="BA661" s="381"/>
      <c r="BB661" s="381"/>
      <c r="BC661" s="381"/>
      <c r="BD661" s="381"/>
      <c r="BE661" s="381"/>
      <c r="BF661" s="381"/>
      <c r="BG661" s="381"/>
      <c r="BH661" s="381"/>
      <c r="BI661" s="381"/>
      <c r="BJ661" s="381"/>
      <c r="BK661" s="381"/>
      <c r="BL661" s="381"/>
      <c r="BM661" s="381"/>
      <c r="BN661" s="381"/>
      <c r="BO661" s="381"/>
      <c r="BP661" s="381"/>
      <c r="BQ661" s="381"/>
      <c r="BR661" s="381"/>
      <c r="BS661" s="381"/>
      <c r="BT661" s="382"/>
      <c r="BU661" s="306"/>
      <c r="BV661" s="306"/>
      <c r="BW661" s="305"/>
      <c r="BX661" s="332"/>
    </row>
    <row r="662" spans="2:76" ht="5.25" customHeight="1" x14ac:dyDescent="0.15">
      <c r="B662" s="299"/>
      <c r="C662" s="300"/>
      <c r="D662" s="301"/>
      <c r="G662" s="308" t="str">
        <f>"現在"&amp;LEN(R659)&amp;"字"</f>
        <v>現在0字</v>
      </c>
      <c r="H662" s="308"/>
      <c r="I662" s="308"/>
      <c r="J662" s="308"/>
      <c r="K662" s="308"/>
      <c r="L662" s="308"/>
      <c r="M662" s="308"/>
      <c r="N662" s="308"/>
      <c r="O662" s="308"/>
      <c r="P662" s="308"/>
      <c r="Q662" s="309"/>
      <c r="R662" s="380"/>
      <c r="S662" s="381"/>
      <c r="T662" s="381"/>
      <c r="U662" s="381"/>
      <c r="V662" s="381"/>
      <c r="W662" s="381"/>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c r="AS662" s="381"/>
      <c r="AT662" s="381"/>
      <c r="AU662" s="381"/>
      <c r="AV662" s="381"/>
      <c r="AW662" s="381"/>
      <c r="AX662" s="381"/>
      <c r="AY662" s="381"/>
      <c r="AZ662" s="381"/>
      <c r="BA662" s="381"/>
      <c r="BB662" s="381"/>
      <c r="BC662" s="381"/>
      <c r="BD662" s="381"/>
      <c r="BE662" s="381"/>
      <c r="BF662" s="381"/>
      <c r="BG662" s="381"/>
      <c r="BH662" s="381"/>
      <c r="BI662" s="381"/>
      <c r="BJ662" s="381"/>
      <c r="BK662" s="381"/>
      <c r="BL662" s="381"/>
      <c r="BM662" s="381"/>
      <c r="BN662" s="381"/>
      <c r="BO662" s="381"/>
      <c r="BP662" s="381"/>
      <c r="BQ662" s="381"/>
      <c r="BR662" s="381"/>
      <c r="BS662" s="381"/>
      <c r="BT662" s="382"/>
      <c r="BU662" s="306" t="str">
        <f>IF(BV662="","",COUNTIFS($BV$197:BV662,"○"))&amp;BV662</f>
        <v/>
      </c>
      <c r="BV662" s="306" t="str">
        <f t="shared" ref="BV662" si="100">IF(BW662&lt;&gt;"","○","")</f>
        <v/>
      </c>
      <c r="BW662" s="305" t="str">
        <f>DBCS(IF(LEN(R659)&gt;48,MID(R659,49,48),""))</f>
        <v/>
      </c>
      <c r="BX662" s="305"/>
    </row>
    <row r="663" spans="2:76" ht="5.25" customHeight="1" x14ac:dyDescent="0.15">
      <c r="B663" s="299"/>
      <c r="C663" s="300"/>
      <c r="D663" s="301"/>
      <c r="G663" s="308"/>
      <c r="H663" s="308"/>
      <c r="I663" s="308"/>
      <c r="J663" s="308"/>
      <c r="K663" s="308"/>
      <c r="L663" s="308"/>
      <c r="M663" s="308"/>
      <c r="N663" s="308"/>
      <c r="O663" s="308"/>
      <c r="P663" s="308"/>
      <c r="Q663" s="309"/>
      <c r="R663" s="380"/>
      <c r="S663" s="381"/>
      <c r="T663" s="381"/>
      <c r="U663" s="381"/>
      <c r="V663" s="381"/>
      <c r="W663" s="381"/>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c r="AS663" s="381"/>
      <c r="AT663" s="381"/>
      <c r="AU663" s="381"/>
      <c r="AV663" s="381"/>
      <c r="AW663" s="381"/>
      <c r="AX663" s="381"/>
      <c r="AY663" s="381"/>
      <c r="AZ663" s="381"/>
      <c r="BA663" s="381"/>
      <c r="BB663" s="381"/>
      <c r="BC663" s="381"/>
      <c r="BD663" s="381"/>
      <c r="BE663" s="381"/>
      <c r="BF663" s="381"/>
      <c r="BG663" s="381"/>
      <c r="BH663" s="381"/>
      <c r="BI663" s="381"/>
      <c r="BJ663" s="381"/>
      <c r="BK663" s="381"/>
      <c r="BL663" s="381"/>
      <c r="BM663" s="381"/>
      <c r="BN663" s="381"/>
      <c r="BO663" s="381"/>
      <c r="BP663" s="381"/>
      <c r="BQ663" s="381"/>
      <c r="BR663" s="381"/>
      <c r="BS663" s="381"/>
      <c r="BT663" s="382"/>
      <c r="BU663" s="306"/>
      <c r="BV663" s="306"/>
      <c r="BW663" s="305"/>
      <c r="BX663" s="305"/>
    </row>
    <row r="664" spans="2:76" ht="5.25" customHeight="1" x14ac:dyDescent="0.15">
      <c r="B664" s="299"/>
      <c r="C664" s="300"/>
      <c r="D664" s="301"/>
      <c r="G664" s="308"/>
      <c r="H664" s="308"/>
      <c r="I664" s="308"/>
      <c r="J664" s="308"/>
      <c r="K664" s="308"/>
      <c r="L664" s="308"/>
      <c r="M664" s="308"/>
      <c r="N664" s="308"/>
      <c r="O664" s="308"/>
      <c r="P664" s="308"/>
      <c r="Q664" s="309"/>
      <c r="R664" s="380"/>
      <c r="S664" s="381"/>
      <c r="T664" s="381"/>
      <c r="U664" s="381"/>
      <c r="V664" s="381"/>
      <c r="W664" s="381"/>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c r="AS664" s="381"/>
      <c r="AT664" s="381"/>
      <c r="AU664" s="381"/>
      <c r="AV664" s="381"/>
      <c r="AW664" s="381"/>
      <c r="AX664" s="381"/>
      <c r="AY664" s="381"/>
      <c r="AZ664" s="381"/>
      <c r="BA664" s="381"/>
      <c r="BB664" s="381"/>
      <c r="BC664" s="381"/>
      <c r="BD664" s="381"/>
      <c r="BE664" s="381"/>
      <c r="BF664" s="381"/>
      <c r="BG664" s="381"/>
      <c r="BH664" s="381"/>
      <c r="BI664" s="381"/>
      <c r="BJ664" s="381"/>
      <c r="BK664" s="381"/>
      <c r="BL664" s="381"/>
      <c r="BM664" s="381"/>
      <c r="BN664" s="381"/>
      <c r="BO664" s="381"/>
      <c r="BP664" s="381"/>
      <c r="BQ664" s="381"/>
      <c r="BR664" s="381"/>
      <c r="BS664" s="381"/>
      <c r="BT664" s="382"/>
      <c r="BU664" s="306"/>
      <c r="BV664" s="306"/>
      <c r="BW664" s="305"/>
      <c r="BX664" s="305"/>
    </row>
    <row r="665" spans="2:76" ht="5.25" customHeight="1" x14ac:dyDescent="0.15">
      <c r="B665" s="299"/>
      <c r="C665" s="300"/>
      <c r="D665" s="301"/>
      <c r="G665" s="308"/>
      <c r="H665" s="308"/>
      <c r="I665" s="308"/>
      <c r="J665" s="308"/>
      <c r="K665" s="308"/>
      <c r="L665" s="308"/>
      <c r="M665" s="308"/>
      <c r="N665" s="308"/>
      <c r="O665" s="308"/>
      <c r="P665" s="308"/>
      <c r="Q665" s="309"/>
      <c r="R665" s="380"/>
      <c r="S665" s="381"/>
      <c r="T665" s="381"/>
      <c r="U665" s="381"/>
      <c r="V665" s="381"/>
      <c r="W665" s="381"/>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c r="AS665" s="381"/>
      <c r="AT665" s="381"/>
      <c r="AU665" s="381"/>
      <c r="AV665" s="381"/>
      <c r="AW665" s="381"/>
      <c r="AX665" s="381"/>
      <c r="AY665" s="381"/>
      <c r="AZ665" s="381"/>
      <c r="BA665" s="381"/>
      <c r="BB665" s="381"/>
      <c r="BC665" s="381"/>
      <c r="BD665" s="381"/>
      <c r="BE665" s="381"/>
      <c r="BF665" s="381"/>
      <c r="BG665" s="381"/>
      <c r="BH665" s="381"/>
      <c r="BI665" s="381"/>
      <c r="BJ665" s="381"/>
      <c r="BK665" s="381"/>
      <c r="BL665" s="381"/>
      <c r="BM665" s="381"/>
      <c r="BN665" s="381"/>
      <c r="BO665" s="381"/>
      <c r="BP665" s="381"/>
      <c r="BQ665" s="381"/>
      <c r="BR665" s="381"/>
      <c r="BS665" s="381"/>
      <c r="BT665" s="382"/>
      <c r="BU665" s="306" t="str">
        <f>IF(BV665="","",COUNTIFS($BV$197:BV665,"○"))&amp;BV665</f>
        <v/>
      </c>
      <c r="BV665" s="306" t="str">
        <f t="shared" ref="BV665" si="101">IF(BW665&lt;&gt;"","○","")</f>
        <v/>
      </c>
      <c r="BW665" s="305" t="str">
        <f>DBCS(IF(LEN(R659)&gt;98,MID(R659,97,48),""))</f>
        <v/>
      </c>
      <c r="BX665" s="305"/>
    </row>
    <row r="666" spans="2:76" ht="5.25" customHeight="1" x14ac:dyDescent="0.15">
      <c r="B666" s="299"/>
      <c r="C666" s="300"/>
      <c r="D666" s="301"/>
      <c r="G666" s="308"/>
      <c r="H666" s="308"/>
      <c r="I666" s="308"/>
      <c r="J666" s="308"/>
      <c r="K666" s="308"/>
      <c r="L666" s="308"/>
      <c r="M666" s="308"/>
      <c r="N666" s="308"/>
      <c r="O666" s="308"/>
      <c r="P666" s="308"/>
      <c r="Q666" s="309"/>
      <c r="R666" s="380"/>
      <c r="S666" s="381"/>
      <c r="T666" s="381"/>
      <c r="U666" s="381"/>
      <c r="V666" s="381"/>
      <c r="W666" s="381"/>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c r="AS666" s="381"/>
      <c r="AT666" s="381"/>
      <c r="AU666" s="381"/>
      <c r="AV666" s="381"/>
      <c r="AW666" s="381"/>
      <c r="AX666" s="381"/>
      <c r="AY666" s="381"/>
      <c r="AZ666" s="381"/>
      <c r="BA666" s="381"/>
      <c r="BB666" s="381"/>
      <c r="BC666" s="381"/>
      <c r="BD666" s="381"/>
      <c r="BE666" s="381"/>
      <c r="BF666" s="381"/>
      <c r="BG666" s="381"/>
      <c r="BH666" s="381"/>
      <c r="BI666" s="381"/>
      <c r="BJ666" s="381"/>
      <c r="BK666" s="381"/>
      <c r="BL666" s="381"/>
      <c r="BM666" s="381"/>
      <c r="BN666" s="381"/>
      <c r="BO666" s="381"/>
      <c r="BP666" s="381"/>
      <c r="BQ666" s="381"/>
      <c r="BR666" s="381"/>
      <c r="BS666" s="381"/>
      <c r="BT666" s="382"/>
      <c r="BU666" s="306"/>
      <c r="BV666" s="306"/>
      <c r="BW666" s="305"/>
      <c r="BX666" s="305"/>
    </row>
    <row r="667" spans="2:76" ht="5.25" customHeight="1" x14ac:dyDescent="0.15">
      <c r="B667" s="299"/>
      <c r="C667" s="300"/>
      <c r="D667" s="301"/>
      <c r="G667" s="308"/>
      <c r="H667" s="308"/>
      <c r="I667" s="308"/>
      <c r="J667" s="308"/>
      <c r="K667" s="308"/>
      <c r="L667" s="308"/>
      <c r="M667" s="308"/>
      <c r="N667" s="308"/>
      <c r="O667" s="308"/>
      <c r="P667" s="308"/>
      <c r="Q667" s="309"/>
      <c r="R667" s="383"/>
      <c r="S667" s="384"/>
      <c r="T667" s="384"/>
      <c r="U667" s="384"/>
      <c r="V667" s="384"/>
      <c r="W667" s="384"/>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c r="AS667" s="384"/>
      <c r="AT667" s="384"/>
      <c r="AU667" s="384"/>
      <c r="AV667" s="384"/>
      <c r="AW667" s="384"/>
      <c r="AX667" s="384"/>
      <c r="AY667" s="384"/>
      <c r="AZ667" s="384"/>
      <c r="BA667" s="384"/>
      <c r="BB667" s="384"/>
      <c r="BC667" s="384"/>
      <c r="BD667" s="384"/>
      <c r="BE667" s="384"/>
      <c r="BF667" s="384"/>
      <c r="BG667" s="384"/>
      <c r="BH667" s="384"/>
      <c r="BI667" s="384"/>
      <c r="BJ667" s="384"/>
      <c r="BK667" s="384"/>
      <c r="BL667" s="384"/>
      <c r="BM667" s="384"/>
      <c r="BN667" s="384"/>
      <c r="BO667" s="384"/>
      <c r="BP667" s="384"/>
      <c r="BQ667" s="384"/>
      <c r="BR667" s="384"/>
      <c r="BS667" s="384"/>
      <c r="BT667" s="385"/>
      <c r="BU667" s="306"/>
      <c r="BV667" s="306"/>
      <c r="BW667" s="305"/>
      <c r="BX667" s="305"/>
    </row>
    <row r="668" spans="2:76" ht="5.25" customHeight="1" x14ac:dyDescent="0.15">
      <c r="B668" s="299"/>
      <c r="C668" s="300"/>
      <c r="D668" s="301"/>
    </row>
    <row r="669" spans="2:76" ht="5.25" customHeight="1" x14ac:dyDescent="0.15">
      <c r="B669" s="299"/>
      <c r="C669" s="300"/>
      <c r="D669" s="301"/>
      <c r="G669" s="320" t="s">
        <v>253</v>
      </c>
      <c r="H669" s="320"/>
      <c r="I669" s="320"/>
      <c r="J669" s="320"/>
      <c r="K669" s="320"/>
      <c r="L669" s="320"/>
      <c r="M669" s="320"/>
      <c r="N669" s="320"/>
      <c r="O669" s="320"/>
      <c r="P669" s="320"/>
      <c r="Q669" s="321"/>
      <c r="R669" s="377"/>
      <c r="S669" s="378"/>
      <c r="T669" s="378"/>
      <c r="U669" s="378"/>
      <c r="V669" s="378"/>
      <c r="W669" s="378"/>
      <c r="X669" s="378"/>
      <c r="Y669" s="378"/>
      <c r="Z669" s="378"/>
      <c r="AA669" s="378"/>
      <c r="AB669" s="378"/>
      <c r="AC669" s="378"/>
      <c r="AD669" s="378"/>
      <c r="AE669" s="378"/>
      <c r="AF669" s="378"/>
      <c r="AG669" s="378"/>
      <c r="AH669" s="378"/>
      <c r="AI669" s="378"/>
      <c r="AJ669" s="378"/>
      <c r="AK669" s="378"/>
      <c r="AL669" s="378"/>
      <c r="AM669" s="378"/>
      <c r="AN669" s="378"/>
      <c r="AO669" s="378"/>
      <c r="AP669" s="378"/>
      <c r="AQ669" s="378"/>
      <c r="AR669" s="378"/>
      <c r="AS669" s="378"/>
      <c r="AT669" s="378"/>
      <c r="AU669" s="378"/>
      <c r="AV669" s="378"/>
      <c r="AW669" s="378"/>
      <c r="AX669" s="378"/>
      <c r="AY669" s="378"/>
      <c r="AZ669" s="378"/>
      <c r="BA669" s="378"/>
      <c r="BB669" s="378"/>
      <c r="BC669" s="378"/>
      <c r="BD669" s="378"/>
      <c r="BE669" s="378"/>
      <c r="BF669" s="378"/>
      <c r="BG669" s="378"/>
      <c r="BH669" s="378"/>
      <c r="BI669" s="378"/>
      <c r="BJ669" s="378"/>
      <c r="BK669" s="378"/>
      <c r="BL669" s="378"/>
      <c r="BM669" s="378"/>
      <c r="BN669" s="378"/>
      <c r="BO669" s="378"/>
      <c r="BP669" s="378"/>
      <c r="BQ669" s="378"/>
      <c r="BR669" s="378"/>
      <c r="BS669" s="378"/>
      <c r="BT669" s="379"/>
      <c r="BU669" s="306" t="str">
        <f>IF(BV669="","",COUNTIFS($BV$197:BV669,"○"))&amp;BV669</f>
        <v/>
      </c>
      <c r="BV669" s="306" t="str">
        <f>IF(BW669&lt;&gt;"","○","")</f>
        <v/>
      </c>
      <c r="BW669" s="305" t="str">
        <f>DBCS(MID(R669,1,48))</f>
        <v/>
      </c>
      <c r="BX669" s="332" t="s">
        <v>170</v>
      </c>
    </row>
    <row r="670" spans="2:76" ht="5.25" customHeight="1" x14ac:dyDescent="0.15">
      <c r="B670" s="299"/>
      <c r="C670" s="300"/>
      <c r="D670" s="301"/>
      <c r="G670" s="320"/>
      <c r="H670" s="320"/>
      <c r="I670" s="320"/>
      <c r="J670" s="320"/>
      <c r="K670" s="320"/>
      <c r="L670" s="320"/>
      <c r="M670" s="320"/>
      <c r="N670" s="320"/>
      <c r="O670" s="320"/>
      <c r="P670" s="320"/>
      <c r="Q670" s="321"/>
      <c r="R670" s="380"/>
      <c r="S670" s="381"/>
      <c r="T670" s="381"/>
      <c r="U670" s="381"/>
      <c r="V670" s="381"/>
      <c r="W670" s="381"/>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c r="AS670" s="381"/>
      <c r="AT670" s="381"/>
      <c r="AU670" s="381"/>
      <c r="AV670" s="381"/>
      <c r="AW670" s="381"/>
      <c r="AX670" s="381"/>
      <c r="AY670" s="381"/>
      <c r="AZ670" s="381"/>
      <c r="BA670" s="381"/>
      <c r="BB670" s="381"/>
      <c r="BC670" s="381"/>
      <c r="BD670" s="381"/>
      <c r="BE670" s="381"/>
      <c r="BF670" s="381"/>
      <c r="BG670" s="381"/>
      <c r="BH670" s="381"/>
      <c r="BI670" s="381"/>
      <c r="BJ670" s="381"/>
      <c r="BK670" s="381"/>
      <c r="BL670" s="381"/>
      <c r="BM670" s="381"/>
      <c r="BN670" s="381"/>
      <c r="BO670" s="381"/>
      <c r="BP670" s="381"/>
      <c r="BQ670" s="381"/>
      <c r="BR670" s="381"/>
      <c r="BS670" s="381"/>
      <c r="BT670" s="382"/>
      <c r="BU670" s="306"/>
      <c r="BV670" s="306"/>
      <c r="BW670" s="305"/>
      <c r="BX670" s="332"/>
    </row>
    <row r="671" spans="2:76" ht="5.25" customHeight="1" x14ac:dyDescent="0.15">
      <c r="B671" s="299"/>
      <c r="C671" s="300"/>
      <c r="D671" s="301"/>
      <c r="G671" s="320"/>
      <c r="H671" s="320"/>
      <c r="I671" s="320"/>
      <c r="J671" s="320"/>
      <c r="K671" s="320"/>
      <c r="L671" s="320"/>
      <c r="M671" s="320"/>
      <c r="N671" s="320"/>
      <c r="O671" s="320"/>
      <c r="P671" s="320"/>
      <c r="Q671" s="321"/>
      <c r="R671" s="380"/>
      <c r="S671" s="381"/>
      <c r="T671" s="381"/>
      <c r="U671" s="381"/>
      <c r="V671" s="381"/>
      <c r="W671" s="381"/>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c r="AS671" s="381"/>
      <c r="AT671" s="381"/>
      <c r="AU671" s="381"/>
      <c r="AV671" s="381"/>
      <c r="AW671" s="381"/>
      <c r="AX671" s="381"/>
      <c r="AY671" s="381"/>
      <c r="AZ671" s="381"/>
      <c r="BA671" s="381"/>
      <c r="BB671" s="381"/>
      <c r="BC671" s="381"/>
      <c r="BD671" s="381"/>
      <c r="BE671" s="381"/>
      <c r="BF671" s="381"/>
      <c r="BG671" s="381"/>
      <c r="BH671" s="381"/>
      <c r="BI671" s="381"/>
      <c r="BJ671" s="381"/>
      <c r="BK671" s="381"/>
      <c r="BL671" s="381"/>
      <c r="BM671" s="381"/>
      <c r="BN671" s="381"/>
      <c r="BO671" s="381"/>
      <c r="BP671" s="381"/>
      <c r="BQ671" s="381"/>
      <c r="BR671" s="381"/>
      <c r="BS671" s="381"/>
      <c r="BT671" s="382"/>
      <c r="BU671" s="306"/>
      <c r="BV671" s="306"/>
      <c r="BW671" s="305"/>
      <c r="BX671" s="332"/>
    </row>
    <row r="672" spans="2:76" ht="5.25" customHeight="1" x14ac:dyDescent="0.15">
      <c r="B672" s="299"/>
      <c r="C672" s="300"/>
      <c r="D672" s="301"/>
      <c r="G672" s="308" t="str">
        <f>"現在"&amp;LEN(R669)&amp;"字"</f>
        <v>現在0字</v>
      </c>
      <c r="H672" s="308"/>
      <c r="I672" s="308"/>
      <c r="J672" s="308"/>
      <c r="K672" s="308"/>
      <c r="L672" s="308"/>
      <c r="M672" s="308"/>
      <c r="N672" s="308"/>
      <c r="O672" s="308"/>
      <c r="P672" s="308"/>
      <c r="Q672" s="309"/>
      <c r="R672" s="380"/>
      <c r="S672" s="381"/>
      <c r="T672" s="381"/>
      <c r="U672" s="381"/>
      <c r="V672" s="381"/>
      <c r="W672" s="381"/>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c r="AS672" s="381"/>
      <c r="AT672" s="381"/>
      <c r="AU672" s="381"/>
      <c r="AV672" s="381"/>
      <c r="AW672" s="381"/>
      <c r="AX672" s="381"/>
      <c r="AY672" s="381"/>
      <c r="AZ672" s="381"/>
      <c r="BA672" s="381"/>
      <c r="BB672" s="381"/>
      <c r="BC672" s="381"/>
      <c r="BD672" s="381"/>
      <c r="BE672" s="381"/>
      <c r="BF672" s="381"/>
      <c r="BG672" s="381"/>
      <c r="BH672" s="381"/>
      <c r="BI672" s="381"/>
      <c r="BJ672" s="381"/>
      <c r="BK672" s="381"/>
      <c r="BL672" s="381"/>
      <c r="BM672" s="381"/>
      <c r="BN672" s="381"/>
      <c r="BO672" s="381"/>
      <c r="BP672" s="381"/>
      <c r="BQ672" s="381"/>
      <c r="BR672" s="381"/>
      <c r="BS672" s="381"/>
      <c r="BT672" s="382"/>
      <c r="BU672" s="306" t="str">
        <f>IF(BV672="","",COUNTIFS($BV$197:BV672,"○"))&amp;BV672</f>
        <v/>
      </c>
      <c r="BV672" s="306" t="str">
        <f t="shared" ref="BV672" si="102">IF(BW672&lt;&gt;"","○","")</f>
        <v/>
      </c>
      <c r="BW672" s="305" t="str">
        <f>DBCS(IF(LEN(R669)&gt;48,MID(R669,49,48),""))</f>
        <v/>
      </c>
      <c r="BX672" s="305"/>
    </row>
    <row r="673" spans="2:76" ht="5.25" customHeight="1" x14ac:dyDescent="0.15">
      <c r="B673" s="299"/>
      <c r="C673" s="300"/>
      <c r="D673" s="301"/>
      <c r="G673" s="308"/>
      <c r="H673" s="308"/>
      <c r="I673" s="308"/>
      <c r="J673" s="308"/>
      <c r="K673" s="308"/>
      <c r="L673" s="308"/>
      <c r="M673" s="308"/>
      <c r="N673" s="308"/>
      <c r="O673" s="308"/>
      <c r="P673" s="308"/>
      <c r="Q673" s="309"/>
      <c r="R673" s="380"/>
      <c r="S673" s="381"/>
      <c r="T673" s="381"/>
      <c r="U673" s="381"/>
      <c r="V673" s="381"/>
      <c r="W673" s="381"/>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c r="AS673" s="381"/>
      <c r="AT673" s="381"/>
      <c r="AU673" s="381"/>
      <c r="AV673" s="381"/>
      <c r="AW673" s="381"/>
      <c r="AX673" s="381"/>
      <c r="AY673" s="381"/>
      <c r="AZ673" s="381"/>
      <c r="BA673" s="381"/>
      <c r="BB673" s="381"/>
      <c r="BC673" s="381"/>
      <c r="BD673" s="381"/>
      <c r="BE673" s="381"/>
      <c r="BF673" s="381"/>
      <c r="BG673" s="381"/>
      <c r="BH673" s="381"/>
      <c r="BI673" s="381"/>
      <c r="BJ673" s="381"/>
      <c r="BK673" s="381"/>
      <c r="BL673" s="381"/>
      <c r="BM673" s="381"/>
      <c r="BN673" s="381"/>
      <c r="BO673" s="381"/>
      <c r="BP673" s="381"/>
      <c r="BQ673" s="381"/>
      <c r="BR673" s="381"/>
      <c r="BS673" s="381"/>
      <c r="BT673" s="382"/>
      <c r="BU673" s="306"/>
      <c r="BV673" s="306"/>
      <c r="BW673" s="305"/>
      <c r="BX673" s="305"/>
    </row>
    <row r="674" spans="2:76" ht="5.25" customHeight="1" x14ac:dyDescent="0.15">
      <c r="B674" s="299"/>
      <c r="C674" s="300"/>
      <c r="D674" s="301"/>
      <c r="G674" s="308"/>
      <c r="H674" s="308"/>
      <c r="I674" s="308"/>
      <c r="J674" s="308"/>
      <c r="K674" s="308"/>
      <c r="L674" s="308"/>
      <c r="M674" s="308"/>
      <c r="N674" s="308"/>
      <c r="O674" s="308"/>
      <c r="P674" s="308"/>
      <c r="Q674" s="309"/>
      <c r="R674" s="380"/>
      <c r="S674" s="381"/>
      <c r="T674" s="381"/>
      <c r="U674" s="381"/>
      <c r="V674" s="381"/>
      <c r="W674" s="381"/>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c r="AS674" s="381"/>
      <c r="AT674" s="381"/>
      <c r="AU674" s="381"/>
      <c r="AV674" s="381"/>
      <c r="AW674" s="381"/>
      <c r="AX674" s="381"/>
      <c r="AY674" s="381"/>
      <c r="AZ674" s="381"/>
      <c r="BA674" s="381"/>
      <c r="BB674" s="381"/>
      <c r="BC674" s="381"/>
      <c r="BD674" s="381"/>
      <c r="BE674" s="381"/>
      <c r="BF674" s="381"/>
      <c r="BG674" s="381"/>
      <c r="BH674" s="381"/>
      <c r="BI674" s="381"/>
      <c r="BJ674" s="381"/>
      <c r="BK674" s="381"/>
      <c r="BL674" s="381"/>
      <c r="BM674" s="381"/>
      <c r="BN674" s="381"/>
      <c r="BO674" s="381"/>
      <c r="BP674" s="381"/>
      <c r="BQ674" s="381"/>
      <c r="BR674" s="381"/>
      <c r="BS674" s="381"/>
      <c r="BT674" s="382"/>
      <c r="BU674" s="306"/>
      <c r="BV674" s="306"/>
      <c r="BW674" s="305"/>
      <c r="BX674" s="305"/>
    </row>
    <row r="675" spans="2:76" ht="5.25" customHeight="1" x14ac:dyDescent="0.15">
      <c r="B675" s="299"/>
      <c r="C675" s="300"/>
      <c r="D675" s="301"/>
      <c r="G675" s="308"/>
      <c r="H675" s="308"/>
      <c r="I675" s="308"/>
      <c r="J675" s="308"/>
      <c r="K675" s="308"/>
      <c r="L675" s="308"/>
      <c r="M675" s="308"/>
      <c r="N675" s="308"/>
      <c r="O675" s="308"/>
      <c r="P675" s="308"/>
      <c r="Q675" s="309"/>
      <c r="R675" s="380"/>
      <c r="S675" s="381"/>
      <c r="T675" s="381"/>
      <c r="U675" s="381"/>
      <c r="V675" s="381"/>
      <c r="W675" s="381"/>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c r="AS675" s="381"/>
      <c r="AT675" s="381"/>
      <c r="AU675" s="381"/>
      <c r="AV675" s="381"/>
      <c r="AW675" s="381"/>
      <c r="AX675" s="381"/>
      <c r="AY675" s="381"/>
      <c r="AZ675" s="381"/>
      <c r="BA675" s="381"/>
      <c r="BB675" s="381"/>
      <c r="BC675" s="381"/>
      <c r="BD675" s="381"/>
      <c r="BE675" s="381"/>
      <c r="BF675" s="381"/>
      <c r="BG675" s="381"/>
      <c r="BH675" s="381"/>
      <c r="BI675" s="381"/>
      <c r="BJ675" s="381"/>
      <c r="BK675" s="381"/>
      <c r="BL675" s="381"/>
      <c r="BM675" s="381"/>
      <c r="BN675" s="381"/>
      <c r="BO675" s="381"/>
      <c r="BP675" s="381"/>
      <c r="BQ675" s="381"/>
      <c r="BR675" s="381"/>
      <c r="BS675" s="381"/>
      <c r="BT675" s="382"/>
      <c r="BU675" s="306" t="str">
        <f>IF(BV675="","",COUNTIFS($BV$197:BV675,"○"))&amp;BV675</f>
        <v/>
      </c>
      <c r="BV675" s="306" t="str">
        <f t="shared" ref="BV675" si="103">IF(BW675&lt;&gt;"","○","")</f>
        <v/>
      </c>
      <c r="BW675" s="305" t="str">
        <f>DBCS(IF(LEN(R669)&gt;98,MID(R669,97,48),""))</f>
        <v/>
      </c>
      <c r="BX675" s="305"/>
    </row>
    <row r="676" spans="2:76" ht="5.25" customHeight="1" x14ac:dyDescent="0.15">
      <c r="B676" s="299"/>
      <c r="C676" s="300"/>
      <c r="D676" s="301"/>
      <c r="G676" s="308"/>
      <c r="H676" s="308"/>
      <c r="I676" s="308"/>
      <c r="J676" s="308"/>
      <c r="K676" s="308"/>
      <c r="L676" s="308"/>
      <c r="M676" s="308"/>
      <c r="N676" s="308"/>
      <c r="O676" s="308"/>
      <c r="P676" s="308"/>
      <c r="Q676" s="309"/>
      <c r="R676" s="380"/>
      <c r="S676" s="381"/>
      <c r="T676" s="381"/>
      <c r="U676" s="381"/>
      <c r="V676" s="381"/>
      <c r="W676" s="381"/>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c r="AS676" s="381"/>
      <c r="AT676" s="381"/>
      <c r="AU676" s="381"/>
      <c r="AV676" s="381"/>
      <c r="AW676" s="381"/>
      <c r="AX676" s="381"/>
      <c r="AY676" s="381"/>
      <c r="AZ676" s="381"/>
      <c r="BA676" s="381"/>
      <c r="BB676" s="381"/>
      <c r="BC676" s="381"/>
      <c r="BD676" s="381"/>
      <c r="BE676" s="381"/>
      <c r="BF676" s="381"/>
      <c r="BG676" s="381"/>
      <c r="BH676" s="381"/>
      <c r="BI676" s="381"/>
      <c r="BJ676" s="381"/>
      <c r="BK676" s="381"/>
      <c r="BL676" s="381"/>
      <c r="BM676" s="381"/>
      <c r="BN676" s="381"/>
      <c r="BO676" s="381"/>
      <c r="BP676" s="381"/>
      <c r="BQ676" s="381"/>
      <c r="BR676" s="381"/>
      <c r="BS676" s="381"/>
      <c r="BT676" s="382"/>
      <c r="BU676" s="306"/>
      <c r="BV676" s="306"/>
      <c r="BW676" s="305"/>
      <c r="BX676" s="305"/>
    </row>
    <row r="677" spans="2:76" ht="5.25" customHeight="1" x14ac:dyDescent="0.15">
      <c r="B677" s="299"/>
      <c r="C677" s="300"/>
      <c r="D677" s="301"/>
      <c r="G677" s="308"/>
      <c r="H677" s="308"/>
      <c r="I677" s="308"/>
      <c r="J677" s="308"/>
      <c r="K677" s="308"/>
      <c r="L677" s="308"/>
      <c r="M677" s="308"/>
      <c r="N677" s="308"/>
      <c r="O677" s="308"/>
      <c r="P677" s="308"/>
      <c r="Q677" s="309"/>
      <c r="R677" s="383"/>
      <c r="S677" s="384"/>
      <c r="T677" s="384"/>
      <c r="U677" s="384"/>
      <c r="V677" s="384"/>
      <c r="W677" s="384"/>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c r="AS677" s="384"/>
      <c r="AT677" s="384"/>
      <c r="AU677" s="384"/>
      <c r="AV677" s="384"/>
      <c r="AW677" s="384"/>
      <c r="AX677" s="384"/>
      <c r="AY677" s="384"/>
      <c r="AZ677" s="384"/>
      <c r="BA677" s="384"/>
      <c r="BB677" s="384"/>
      <c r="BC677" s="384"/>
      <c r="BD677" s="384"/>
      <c r="BE677" s="384"/>
      <c r="BF677" s="384"/>
      <c r="BG677" s="384"/>
      <c r="BH677" s="384"/>
      <c r="BI677" s="384"/>
      <c r="BJ677" s="384"/>
      <c r="BK677" s="384"/>
      <c r="BL677" s="384"/>
      <c r="BM677" s="384"/>
      <c r="BN677" s="384"/>
      <c r="BO677" s="384"/>
      <c r="BP677" s="384"/>
      <c r="BQ677" s="384"/>
      <c r="BR677" s="384"/>
      <c r="BS677" s="384"/>
      <c r="BT677" s="385"/>
      <c r="BU677" s="306"/>
      <c r="BV677" s="306"/>
      <c r="BW677" s="305"/>
      <c r="BX677" s="305"/>
    </row>
    <row r="678" spans="2:76" ht="5.25" customHeight="1" x14ac:dyDescent="0.15">
      <c r="B678" s="299"/>
      <c r="C678" s="300"/>
      <c r="D678" s="301"/>
    </row>
    <row r="679" spans="2:76" ht="5.25" customHeight="1" x14ac:dyDescent="0.15">
      <c r="B679" s="299"/>
      <c r="C679" s="300"/>
      <c r="D679" s="301"/>
      <c r="G679" s="320" t="s">
        <v>254</v>
      </c>
      <c r="H679" s="320"/>
      <c r="I679" s="320"/>
      <c r="J679" s="320"/>
      <c r="K679" s="320"/>
      <c r="L679" s="320"/>
      <c r="M679" s="320"/>
      <c r="N679" s="320"/>
      <c r="O679" s="320"/>
      <c r="P679" s="320"/>
      <c r="Q679" s="321"/>
      <c r="R679" s="377"/>
      <c r="S679" s="378"/>
      <c r="T679" s="378"/>
      <c r="U679" s="378"/>
      <c r="V679" s="378"/>
      <c r="W679" s="378"/>
      <c r="X679" s="378"/>
      <c r="Y679" s="378"/>
      <c r="Z679" s="378"/>
      <c r="AA679" s="378"/>
      <c r="AB679" s="378"/>
      <c r="AC679" s="378"/>
      <c r="AD679" s="378"/>
      <c r="AE679" s="378"/>
      <c r="AF679" s="378"/>
      <c r="AG679" s="378"/>
      <c r="AH679" s="378"/>
      <c r="AI679" s="378"/>
      <c r="AJ679" s="378"/>
      <c r="AK679" s="378"/>
      <c r="AL679" s="378"/>
      <c r="AM679" s="378"/>
      <c r="AN679" s="378"/>
      <c r="AO679" s="378"/>
      <c r="AP679" s="378"/>
      <c r="AQ679" s="378"/>
      <c r="AR679" s="378"/>
      <c r="AS679" s="378"/>
      <c r="AT679" s="378"/>
      <c r="AU679" s="378"/>
      <c r="AV679" s="378"/>
      <c r="AW679" s="378"/>
      <c r="AX679" s="378"/>
      <c r="AY679" s="378"/>
      <c r="AZ679" s="378"/>
      <c r="BA679" s="378"/>
      <c r="BB679" s="378"/>
      <c r="BC679" s="378"/>
      <c r="BD679" s="378"/>
      <c r="BE679" s="378"/>
      <c r="BF679" s="378"/>
      <c r="BG679" s="378"/>
      <c r="BH679" s="378"/>
      <c r="BI679" s="378"/>
      <c r="BJ679" s="378"/>
      <c r="BK679" s="378"/>
      <c r="BL679" s="378"/>
      <c r="BM679" s="378"/>
      <c r="BN679" s="378"/>
      <c r="BO679" s="378"/>
      <c r="BP679" s="378"/>
      <c r="BQ679" s="378"/>
      <c r="BR679" s="378"/>
      <c r="BS679" s="378"/>
      <c r="BT679" s="379"/>
      <c r="BU679" s="306" t="str">
        <f>IF(BV679="","",COUNTIFS($BV$197:BV679,"○"))&amp;BV679</f>
        <v/>
      </c>
      <c r="BV679" s="306" t="str">
        <f>IF(BW679&lt;&gt;"","○","")</f>
        <v/>
      </c>
      <c r="BW679" s="305" t="str">
        <f>DBCS(MID(R679,1,48))</f>
        <v/>
      </c>
      <c r="BX679" s="332" t="s">
        <v>220</v>
      </c>
    </row>
    <row r="680" spans="2:76" ht="5.25" customHeight="1" x14ac:dyDescent="0.15">
      <c r="B680" s="299"/>
      <c r="C680" s="300"/>
      <c r="D680" s="301"/>
      <c r="G680" s="320"/>
      <c r="H680" s="320"/>
      <c r="I680" s="320"/>
      <c r="J680" s="320"/>
      <c r="K680" s="320"/>
      <c r="L680" s="320"/>
      <c r="M680" s="320"/>
      <c r="N680" s="320"/>
      <c r="O680" s="320"/>
      <c r="P680" s="320"/>
      <c r="Q680" s="321"/>
      <c r="R680" s="380"/>
      <c r="S680" s="381"/>
      <c r="T680" s="381"/>
      <c r="U680" s="381"/>
      <c r="V680" s="381"/>
      <c r="W680" s="381"/>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c r="AS680" s="381"/>
      <c r="AT680" s="381"/>
      <c r="AU680" s="381"/>
      <c r="AV680" s="381"/>
      <c r="AW680" s="381"/>
      <c r="AX680" s="381"/>
      <c r="AY680" s="381"/>
      <c r="AZ680" s="381"/>
      <c r="BA680" s="381"/>
      <c r="BB680" s="381"/>
      <c r="BC680" s="381"/>
      <c r="BD680" s="381"/>
      <c r="BE680" s="381"/>
      <c r="BF680" s="381"/>
      <c r="BG680" s="381"/>
      <c r="BH680" s="381"/>
      <c r="BI680" s="381"/>
      <c r="BJ680" s="381"/>
      <c r="BK680" s="381"/>
      <c r="BL680" s="381"/>
      <c r="BM680" s="381"/>
      <c r="BN680" s="381"/>
      <c r="BO680" s="381"/>
      <c r="BP680" s="381"/>
      <c r="BQ680" s="381"/>
      <c r="BR680" s="381"/>
      <c r="BS680" s="381"/>
      <c r="BT680" s="382"/>
      <c r="BU680" s="306"/>
      <c r="BV680" s="306"/>
      <c r="BW680" s="305"/>
      <c r="BX680" s="332"/>
    </row>
    <row r="681" spans="2:76" ht="5.25" customHeight="1" x14ac:dyDescent="0.15">
      <c r="B681" s="299"/>
      <c r="C681" s="300"/>
      <c r="D681" s="301"/>
      <c r="G681" s="320"/>
      <c r="H681" s="320"/>
      <c r="I681" s="320"/>
      <c r="J681" s="320"/>
      <c r="K681" s="320"/>
      <c r="L681" s="320"/>
      <c r="M681" s="320"/>
      <c r="N681" s="320"/>
      <c r="O681" s="320"/>
      <c r="P681" s="320"/>
      <c r="Q681" s="321"/>
      <c r="R681" s="380"/>
      <c r="S681" s="381"/>
      <c r="T681" s="381"/>
      <c r="U681" s="381"/>
      <c r="V681" s="381"/>
      <c r="W681" s="381"/>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c r="AS681" s="381"/>
      <c r="AT681" s="381"/>
      <c r="AU681" s="381"/>
      <c r="AV681" s="381"/>
      <c r="AW681" s="381"/>
      <c r="AX681" s="381"/>
      <c r="AY681" s="381"/>
      <c r="AZ681" s="381"/>
      <c r="BA681" s="381"/>
      <c r="BB681" s="381"/>
      <c r="BC681" s="381"/>
      <c r="BD681" s="381"/>
      <c r="BE681" s="381"/>
      <c r="BF681" s="381"/>
      <c r="BG681" s="381"/>
      <c r="BH681" s="381"/>
      <c r="BI681" s="381"/>
      <c r="BJ681" s="381"/>
      <c r="BK681" s="381"/>
      <c r="BL681" s="381"/>
      <c r="BM681" s="381"/>
      <c r="BN681" s="381"/>
      <c r="BO681" s="381"/>
      <c r="BP681" s="381"/>
      <c r="BQ681" s="381"/>
      <c r="BR681" s="381"/>
      <c r="BS681" s="381"/>
      <c r="BT681" s="382"/>
      <c r="BU681" s="306"/>
      <c r="BV681" s="306"/>
      <c r="BW681" s="305"/>
      <c r="BX681" s="332"/>
    </row>
    <row r="682" spans="2:76" ht="5.25" customHeight="1" x14ac:dyDescent="0.15">
      <c r="B682" s="299"/>
      <c r="C682" s="300"/>
      <c r="D682" s="301"/>
      <c r="G682" s="308" t="str">
        <f>"現在"&amp;LEN(R679)&amp;"字"</f>
        <v>現在0字</v>
      </c>
      <c r="H682" s="308"/>
      <c r="I682" s="308"/>
      <c r="J682" s="308"/>
      <c r="K682" s="308"/>
      <c r="L682" s="308"/>
      <c r="M682" s="308"/>
      <c r="N682" s="308"/>
      <c r="O682" s="308"/>
      <c r="P682" s="308"/>
      <c r="Q682" s="309"/>
      <c r="R682" s="380"/>
      <c r="S682" s="381"/>
      <c r="T682" s="381"/>
      <c r="U682" s="381"/>
      <c r="V682" s="381"/>
      <c r="W682" s="381"/>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c r="AS682" s="381"/>
      <c r="AT682" s="381"/>
      <c r="AU682" s="381"/>
      <c r="AV682" s="381"/>
      <c r="AW682" s="381"/>
      <c r="AX682" s="381"/>
      <c r="AY682" s="381"/>
      <c r="AZ682" s="381"/>
      <c r="BA682" s="381"/>
      <c r="BB682" s="381"/>
      <c r="BC682" s="381"/>
      <c r="BD682" s="381"/>
      <c r="BE682" s="381"/>
      <c r="BF682" s="381"/>
      <c r="BG682" s="381"/>
      <c r="BH682" s="381"/>
      <c r="BI682" s="381"/>
      <c r="BJ682" s="381"/>
      <c r="BK682" s="381"/>
      <c r="BL682" s="381"/>
      <c r="BM682" s="381"/>
      <c r="BN682" s="381"/>
      <c r="BO682" s="381"/>
      <c r="BP682" s="381"/>
      <c r="BQ682" s="381"/>
      <c r="BR682" s="381"/>
      <c r="BS682" s="381"/>
      <c r="BT682" s="382"/>
      <c r="BU682" s="306" t="str">
        <f>IF(BV682="","",COUNTIFS($BV$197:BV682,"○"))&amp;BV682</f>
        <v/>
      </c>
      <c r="BV682" s="306" t="str">
        <f t="shared" ref="BV682" si="104">IF(BW682&lt;&gt;"","○","")</f>
        <v/>
      </c>
      <c r="BW682" s="305" t="str">
        <f>DBCS(IF(LEN(R679)&gt;48,MID(R679,49,48),""))</f>
        <v/>
      </c>
      <c r="BX682" s="305"/>
    </row>
    <row r="683" spans="2:76" ht="5.25" customHeight="1" x14ac:dyDescent="0.15">
      <c r="B683" s="299"/>
      <c r="C683" s="300"/>
      <c r="D683" s="301"/>
      <c r="G683" s="308"/>
      <c r="H683" s="308"/>
      <c r="I683" s="308"/>
      <c r="J683" s="308"/>
      <c r="K683" s="308"/>
      <c r="L683" s="308"/>
      <c r="M683" s="308"/>
      <c r="N683" s="308"/>
      <c r="O683" s="308"/>
      <c r="P683" s="308"/>
      <c r="Q683" s="309"/>
      <c r="R683" s="380"/>
      <c r="S683" s="381"/>
      <c r="T683" s="381"/>
      <c r="U683" s="381"/>
      <c r="V683" s="381"/>
      <c r="W683" s="381"/>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c r="AS683" s="381"/>
      <c r="AT683" s="381"/>
      <c r="AU683" s="381"/>
      <c r="AV683" s="381"/>
      <c r="AW683" s="381"/>
      <c r="AX683" s="381"/>
      <c r="AY683" s="381"/>
      <c r="AZ683" s="381"/>
      <c r="BA683" s="381"/>
      <c r="BB683" s="381"/>
      <c r="BC683" s="381"/>
      <c r="BD683" s="381"/>
      <c r="BE683" s="381"/>
      <c r="BF683" s="381"/>
      <c r="BG683" s="381"/>
      <c r="BH683" s="381"/>
      <c r="BI683" s="381"/>
      <c r="BJ683" s="381"/>
      <c r="BK683" s="381"/>
      <c r="BL683" s="381"/>
      <c r="BM683" s="381"/>
      <c r="BN683" s="381"/>
      <c r="BO683" s="381"/>
      <c r="BP683" s="381"/>
      <c r="BQ683" s="381"/>
      <c r="BR683" s="381"/>
      <c r="BS683" s="381"/>
      <c r="BT683" s="382"/>
      <c r="BU683" s="306"/>
      <c r="BV683" s="306"/>
      <c r="BW683" s="305"/>
      <c r="BX683" s="305"/>
    </row>
    <row r="684" spans="2:76" ht="5.25" customHeight="1" x14ac:dyDescent="0.15">
      <c r="B684" s="299"/>
      <c r="C684" s="300"/>
      <c r="D684" s="301"/>
      <c r="G684" s="308"/>
      <c r="H684" s="308"/>
      <c r="I684" s="308"/>
      <c r="J684" s="308"/>
      <c r="K684" s="308"/>
      <c r="L684" s="308"/>
      <c r="M684" s="308"/>
      <c r="N684" s="308"/>
      <c r="O684" s="308"/>
      <c r="P684" s="308"/>
      <c r="Q684" s="309"/>
      <c r="R684" s="380"/>
      <c r="S684" s="381"/>
      <c r="T684" s="381"/>
      <c r="U684" s="381"/>
      <c r="V684" s="381"/>
      <c r="W684" s="381"/>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c r="AS684" s="381"/>
      <c r="AT684" s="381"/>
      <c r="AU684" s="381"/>
      <c r="AV684" s="381"/>
      <c r="AW684" s="381"/>
      <c r="AX684" s="381"/>
      <c r="AY684" s="381"/>
      <c r="AZ684" s="381"/>
      <c r="BA684" s="381"/>
      <c r="BB684" s="381"/>
      <c r="BC684" s="381"/>
      <c r="BD684" s="381"/>
      <c r="BE684" s="381"/>
      <c r="BF684" s="381"/>
      <c r="BG684" s="381"/>
      <c r="BH684" s="381"/>
      <c r="BI684" s="381"/>
      <c r="BJ684" s="381"/>
      <c r="BK684" s="381"/>
      <c r="BL684" s="381"/>
      <c r="BM684" s="381"/>
      <c r="BN684" s="381"/>
      <c r="BO684" s="381"/>
      <c r="BP684" s="381"/>
      <c r="BQ684" s="381"/>
      <c r="BR684" s="381"/>
      <c r="BS684" s="381"/>
      <c r="BT684" s="382"/>
      <c r="BU684" s="306"/>
      <c r="BV684" s="306"/>
      <c r="BW684" s="305"/>
      <c r="BX684" s="305"/>
    </row>
    <row r="685" spans="2:76" ht="5.25" customHeight="1" x14ac:dyDescent="0.15">
      <c r="B685" s="299"/>
      <c r="C685" s="300"/>
      <c r="D685" s="301"/>
      <c r="G685" s="308"/>
      <c r="H685" s="308"/>
      <c r="I685" s="308"/>
      <c r="J685" s="308"/>
      <c r="K685" s="308"/>
      <c r="L685" s="308"/>
      <c r="M685" s="308"/>
      <c r="N685" s="308"/>
      <c r="O685" s="308"/>
      <c r="P685" s="308"/>
      <c r="Q685" s="309"/>
      <c r="R685" s="380"/>
      <c r="S685" s="381"/>
      <c r="T685" s="381"/>
      <c r="U685" s="381"/>
      <c r="V685" s="381"/>
      <c r="W685" s="381"/>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c r="AS685" s="381"/>
      <c r="AT685" s="381"/>
      <c r="AU685" s="381"/>
      <c r="AV685" s="381"/>
      <c r="AW685" s="381"/>
      <c r="AX685" s="381"/>
      <c r="AY685" s="381"/>
      <c r="AZ685" s="381"/>
      <c r="BA685" s="381"/>
      <c r="BB685" s="381"/>
      <c r="BC685" s="381"/>
      <c r="BD685" s="381"/>
      <c r="BE685" s="381"/>
      <c r="BF685" s="381"/>
      <c r="BG685" s="381"/>
      <c r="BH685" s="381"/>
      <c r="BI685" s="381"/>
      <c r="BJ685" s="381"/>
      <c r="BK685" s="381"/>
      <c r="BL685" s="381"/>
      <c r="BM685" s="381"/>
      <c r="BN685" s="381"/>
      <c r="BO685" s="381"/>
      <c r="BP685" s="381"/>
      <c r="BQ685" s="381"/>
      <c r="BR685" s="381"/>
      <c r="BS685" s="381"/>
      <c r="BT685" s="382"/>
      <c r="BU685" s="306" t="str">
        <f>IF(BV685="","",COUNTIFS($BV$197:BV685,"○"))&amp;BV685</f>
        <v/>
      </c>
      <c r="BV685" s="306" t="str">
        <f t="shared" ref="BV685" si="105">IF(BW685&lt;&gt;"","○","")</f>
        <v/>
      </c>
      <c r="BW685" s="305" t="str">
        <f>DBCS(IF(LEN(R679)&gt;98,MID(R679,97,48),""))</f>
        <v/>
      </c>
      <c r="BX685" s="305"/>
    </row>
    <row r="686" spans="2:76" ht="5.25" customHeight="1" x14ac:dyDescent="0.15">
      <c r="B686" s="299"/>
      <c r="C686" s="300"/>
      <c r="D686" s="301"/>
      <c r="G686" s="308"/>
      <c r="H686" s="308"/>
      <c r="I686" s="308"/>
      <c r="J686" s="308"/>
      <c r="K686" s="308"/>
      <c r="L686" s="308"/>
      <c r="M686" s="308"/>
      <c r="N686" s="308"/>
      <c r="O686" s="308"/>
      <c r="P686" s="308"/>
      <c r="Q686" s="309"/>
      <c r="R686" s="380"/>
      <c r="S686" s="381"/>
      <c r="T686" s="381"/>
      <c r="U686" s="381"/>
      <c r="V686" s="381"/>
      <c r="W686" s="381"/>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c r="AS686" s="381"/>
      <c r="AT686" s="381"/>
      <c r="AU686" s="381"/>
      <c r="AV686" s="381"/>
      <c r="AW686" s="381"/>
      <c r="AX686" s="381"/>
      <c r="AY686" s="381"/>
      <c r="AZ686" s="381"/>
      <c r="BA686" s="381"/>
      <c r="BB686" s="381"/>
      <c r="BC686" s="381"/>
      <c r="BD686" s="381"/>
      <c r="BE686" s="381"/>
      <c r="BF686" s="381"/>
      <c r="BG686" s="381"/>
      <c r="BH686" s="381"/>
      <c r="BI686" s="381"/>
      <c r="BJ686" s="381"/>
      <c r="BK686" s="381"/>
      <c r="BL686" s="381"/>
      <c r="BM686" s="381"/>
      <c r="BN686" s="381"/>
      <c r="BO686" s="381"/>
      <c r="BP686" s="381"/>
      <c r="BQ686" s="381"/>
      <c r="BR686" s="381"/>
      <c r="BS686" s="381"/>
      <c r="BT686" s="382"/>
      <c r="BU686" s="306"/>
      <c r="BV686" s="306"/>
      <c r="BW686" s="305"/>
      <c r="BX686" s="305"/>
    </row>
    <row r="687" spans="2:76" ht="5.25" customHeight="1" x14ac:dyDescent="0.15">
      <c r="B687" s="299"/>
      <c r="C687" s="300"/>
      <c r="D687" s="301"/>
      <c r="G687" s="308"/>
      <c r="H687" s="308"/>
      <c r="I687" s="308"/>
      <c r="J687" s="308"/>
      <c r="K687" s="308"/>
      <c r="L687" s="308"/>
      <c r="M687" s="308"/>
      <c r="N687" s="308"/>
      <c r="O687" s="308"/>
      <c r="P687" s="308"/>
      <c r="Q687" s="309"/>
      <c r="R687" s="383"/>
      <c r="S687" s="384"/>
      <c r="T687" s="384"/>
      <c r="U687" s="384"/>
      <c r="V687" s="384"/>
      <c r="W687" s="384"/>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c r="AS687" s="384"/>
      <c r="AT687" s="384"/>
      <c r="AU687" s="384"/>
      <c r="AV687" s="384"/>
      <c r="AW687" s="384"/>
      <c r="AX687" s="384"/>
      <c r="AY687" s="384"/>
      <c r="AZ687" s="384"/>
      <c r="BA687" s="384"/>
      <c r="BB687" s="384"/>
      <c r="BC687" s="384"/>
      <c r="BD687" s="384"/>
      <c r="BE687" s="384"/>
      <c r="BF687" s="384"/>
      <c r="BG687" s="384"/>
      <c r="BH687" s="384"/>
      <c r="BI687" s="384"/>
      <c r="BJ687" s="384"/>
      <c r="BK687" s="384"/>
      <c r="BL687" s="384"/>
      <c r="BM687" s="384"/>
      <c r="BN687" s="384"/>
      <c r="BO687" s="384"/>
      <c r="BP687" s="384"/>
      <c r="BQ687" s="384"/>
      <c r="BR687" s="384"/>
      <c r="BS687" s="384"/>
      <c r="BT687" s="385"/>
      <c r="BU687" s="306"/>
      <c r="BV687" s="306"/>
      <c r="BW687" s="305"/>
      <c r="BX687" s="305"/>
    </row>
    <row r="688" spans="2:76" ht="5.25" customHeight="1" x14ac:dyDescent="0.15">
      <c r="B688" s="299"/>
      <c r="C688" s="300"/>
      <c r="D688" s="301"/>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row>
    <row r="689" spans="2:86" ht="5.25" customHeight="1" x14ac:dyDescent="0.15">
      <c r="B689" s="299"/>
      <c r="C689" s="300"/>
      <c r="D689" s="301"/>
      <c r="G689" s="320" t="s">
        <v>255</v>
      </c>
      <c r="H689" s="320"/>
      <c r="I689" s="320"/>
      <c r="J689" s="320"/>
      <c r="K689" s="320"/>
      <c r="L689" s="320"/>
      <c r="M689" s="320"/>
      <c r="N689" s="320"/>
      <c r="O689" s="320"/>
      <c r="P689" s="320"/>
      <c r="Q689" s="321"/>
      <c r="R689" s="377"/>
      <c r="S689" s="378"/>
      <c r="T689" s="378"/>
      <c r="U689" s="378"/>
      <c r="V689" s="378"/>
      <c r="W689" s="378"/>
      <c r="X689" s="378"/>
      <c r="Y689" s="378"/>
      <c r="Z689" s="378"/>
      <c r="AA689" s="378"/>
      <c r="AB689" s="378"/>
      <c r="AC689" s="378"/>
      <c r="AD689" s="378"/>
      <c r="AE689" s="378"/>
      <c r="AF689" s="378"/>
      <c r="AG689" s="378"/>
      <c r="AH689" s="378"/>
      <c r="AI689" s="378"/>
      <c r="AJ689" s="378"/>
      <c r="AK689" s="378"/>
      <c r="AL689" s="378"/>
      <c r="AM689" s="378"/>
      <c r="AN689" s="378"/>
      <c r="AO689" s="378"/>
      <c r="AP689" s="378"/>
      <c r="AQ689" s="378"/>
      <c r="AR689" s="378"/>
      <c r="AS689" s="378"/>
      <c r="AT689" s="378"/>
      <c r="AU689" s="378"/>
      <c r="AV689" s="378"/>
      <c r="AW689" s="378"/>
      <c r="AX689" s="378"/>
      <c r="AY689" s="378"/>
      <c r="AZ689" s="378"/>
      <c r="BA689" s="378"/>
      <c r="BB689" s="378"/>
      <c r="BC689" s="378"/>
      <c r="BD689" s="378"/>
      <c r="BE689" s="378"/>
      <c r="BF689" s="378"/>
      <c r="BG689" s="378"/>
      <c r="BH689" s="378"/>
      <c r="BI689" s="378"/>
      <c r="BJ689" s="378"/>
      <c r="BK689" s="378"/>
      <c r="BL689" s="378"/>
      <c r="BM689" s="378"/>
      <c r="BN689" s="378"/>
      <c r="BO689" s="378"/>
      <c r="BP689" s="378"/>
      <c r="BQ689" s="378"/>
      <c r="BR689" s="378"/>
      <c r="BS689" s="378"/>
      <c r="BT689" s="379"/>
      <c r="BU689" s="306" t="str">
        <f>IF(BV689="","",COUNTIFS($BV$197:BV689,"○"))&amp;BV689</f>
        <v/>
      </c>
      <c r="BV689" s="306" t="str">
        <f>IF(BW689&lt;&gt;"","○","")</f>
        <v/>
      </c>
      <c r="BW689" s="305" t="str">
        <f>DBCS(MID(R689,1,48))</f>
        <v/>
      </c>
      <c r="BX689" s="332" t="s">
        <v>221</v>
      </c>
    </row>
    <row r="690" spans="2:86" ht="5.25" customHeight="1" x14ac:dyDescent="0.15">
      <c r="B690" s="299"/>
      <c r="C690" s="300"/>
      <c r="D690" s="301"/>
      <c r="G690" s="320"/>
      <c r="H690" s="320"/>
      <c r="I690" s="320"/>
      <c r="J690" s="320"/>
      <c r="K690" s="320"/>
      <c r="L690" s="320"/>
      <c r="M690" s="320"/>
      <c r="N690" s="320"/>
      <c r="O690" s="320"/>
      <c r="P690" s="320"/>
      <c r="Q690" s="321"/>
      <c r="R690" s="380"/>
      <c r="S690" s="381"/>
      <c r="T690" s="381"/>
      <c r="U690" s="381"/>
      <c r="V690" s="381"/>
      <c r="W690" s="381"/>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c r="AS690" s="381"/>
      <c r="AT690" s="381"/>
      <c r="AU690" s="381"/>
      <c r="AV690" s="381"/>
      <c r="AW690" s="381"/>
      <c r="AX690" s="381"/>
      <c r="AY690" s="381"/>
      <c r="AZ690" s="381"/>
      <c r="BA690" s="381"/>
      <c r="BB690" s="381"/>
      <c r="BC690" s="381"/>
      <c r="BD690" s="381"/>
      <c r="BE690" s="381"/>
      <c r="BF690" s="381"/>
      <c r="BG690" s="381"/>
      <c r="BH690" s="381"/>
      <c r="BI690" s="381"/>
      <c r="BJ690" s="381"/>
      <c r="BK690" s="381"/>
      <c r="BL690" s="381"/>
      <c r="BM690" s="381"/>
      <c r="BN690" s="381"/>
      <c r="BO690" s="381"/>
      <c r="BP690" s="381"/>
      <c r="BQ690" s="381"/>
      <c r="BR690" s="381"/>
      <c r="BS690" s="381"/>
      <c r="BT690" s="382"/>
      <c r="BU690" s="306"/>
      <c r="BV690" s="306"/>
      <c r="BW690" s="305"/>
      <c r="BX690" s="332"/>
    </row>
    <row r="691" spans="2:86" ht="5.25" customHeight="1" x14ac:dyDescent="0.15">
      <c r="B691" s="299"/>
      <c r="C691" s="300"/>
      <c r="D691" s="301"/>
      <c r="G691" s="320"/>
      <c r="H691" s="320"/>
      <c r="I691" s="320"/>
      <c r="J691" s="320"/>
      <c r="K691" s="320"/>
      <c r="L691" s="320"/>
      <c r="M691" s="320"/>
      <c r="N691" s="320"/>
      <c r="O691" s="320"/>
      <c r="P691" s="320"/>
      <c r="Q691" s="321"/>
      <c r="R691" s="380"/>
      <c r="S691" s="381"/>
      <c r="T691" s="381"/>
      <c r="U691" s="381"/>
      <c r="V691" s="381"/>
      <c r="W691" s="381"/>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c r="AS691" s="381"/>
      <c r="AT691" s="381"/>
      <c r="AU691" s="381"/>
      <c r="AV691" s="381"/>
      <c r="AW691" s="381"/>
      <c r="AX691" s="381"/>
      <c r="AY691" s="381"/>
      <c r="AZ691" s="381"/>
      <c r="BA691" s="381"/>
      <c r="BB691" s="381"/>
      <c r="BC691" s="381"/>
      <c r="BD691" s="381"/>
      <c r="BE691" s="381"/>
      <c r="BF691" s="381"/>
      <c r="BG691" s="381"/>
      <c r="BH691" s="381"/>
      <c r="BI691" s="381"/>
      <c r="BJ691" s="381"/>
      <c r="BK691" s="381"/>
      <c r="BL691" s="381"/>
      <c r="BM691" s="381"/>
      <c r="BN691" s="381"/>
      <c r="BO691" s="381"/>
      <c r="BP691" s="381"/>
      <c r="BQ691" s="381"/>
      <c r="BR691" s="381"/>
      <c r="BS691" s="381"/>
      <c r="BT691" s="382"/>
      <c r="BU691" s="306"/>
      <c r="BV691" s="306"/>
      <c r="BW691" s="305"/>
      <c r="BX691" s="332"/>
    </row>
    <row r="692" spans="2:86" ht="5.25" customHeight="1" x14ac:dyDescent="0.15">
      <c r="B692" s="299"/>
      <c r="C692" s="300"/>
      <c r="D692" s="301"/>
      <c r="G692" s="308" t="str">
        <f>"現在"&amp;LEN(R689)&amp;"字"</f>
        <v>現在0字</v>
      </c>
      <c r="H692" s="308"/>
      <c r="I692" s="308"/>
      <c r="J692" s="308"/>
      <c r="K692" s="308"/>
      <c r="L692" s="308"/>
      <c r="M692" s="308"/>
      <c r="N692" s="308"/>
      <c r="O692" s="308"/>
      <c r="P692" s="308"/>
      <c r="Q692" s="309"/>
      <c r="R692" s="380"/>
      <c r="S692" s="381"/>
      <c r="T692" s="381"/>
      <c r="U692" s="381"/>
      <c r="V692" s="381"/>
      <c r="W692" s="381"/>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c r="AS692" s="381"/>
      <c r="AT692" s="381"/>
      <c r="AU692" s="381"/>
      <c r="AV692" s="381"/>
      <c r="AW692" s="381"/>
      <c r="AX692" s="381"/>
      <c r="AY692" s="381"/>
      <c r="AZ692" s="381"/>
      <c r="BA692" s="381"/>
      <c r="BB692" s="381"/>
      <c r="BC692" s="381"/>
      <c r="BD692" s="381"/>
      <c r="BE692" s="381"/>
      <c r="BF692" s="381"/>
      <c r="BG692" s="381"/>
      <c r="BH692" s="381"/>
      <c r="BI692" s="381"/>
      <c r="BJ692" s="381"/>
      <c r="BK692" s="381"/>
      <c r="BL692" s="381"/>
      <c r="BM692" s="381"/>
      <c r="BN692" s="381"/>
      <c r="BO692" s="381"/>
      <c r="BP692" s="381"/>
      <c r="BQ692" s="381"/>
      <c r="BR692" s="381"/>
      <c r="BS692" s="381"/>
      <c r="BT692" s="382"/>
      <c r="BU692" s="306" t="str">
        <f>IF(BV692="","",COUNTIFS($BV$197:BV692,"○"))&amp;BV692</f>
        <v/>
      </c>
      <c r="BV692" s="306" t="str">
        <f t="shared" ref="BV692" si="106">IF(BW692&lt;&gt;"","○","")</f>
        <v/>
      </c>
      <c r="BW692" s="305" t="str">
        <f>DBCS(IF(LEN(R689)&gt;48,MID(R689,49,48),""))</f>
        <v/>
      </c>
      <c r="BX692" s="305"/>
    </row>
    <row r="693" spans="2:86" ht="5.25" customHeight="1" x14ac:dyDescent="0.15">
      <c r="B693" s="299"/>
      <c r="C693" s="300"/>
      <c r="D693" s="301"/>
      <c r="G693" s="308"/>
      <c r="H693" s="308"/>
      <c r="I693" s="308"/>
      <c r="J693" s="308"/>
      <c r="K693" s="308"/>
      <c r="L693" s="308"/>
      <c r="M693" s="308"/>
      <c r="N693" s="308"/>
      <c r="O693" s="308"/>
      <c r="P693" s="308"/>
      <c r="Q693" s="309"/>
      <c r="R693" s="380"/>
      <c r="S693" s="381"/>
      <c r="T693" s="381"/>
      <c r="U693" s="381"/>
      <c r="V693" s="381"/>
      <c r="W693" s="381"/>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c r="AS693" s="381"/>
      <c r="AT693" s="381"/>
      <c r="AU693" s="381"/>
      <c r="AV693" s="381"/>
      <c r="AW693" s="381"/>
      <c r="AX693" s="381"/>
      <c r="AY693" s="381"/>
      <c r="AZ693" s="381"/>
      <c r="BA693" s="381"/>
      <c r="BB693" s="381"/>
      <c r="BC693" s="381"/>
      <c r="BD693" s="381"/>
      <c r="BE693" s="381"/>
      <c r="BF693" s="381"/>
      <c r="BG693" s="381"/>
      <c r="BH693" s="381"/>
      <c r="BI693" s="381"/>
      <c r="BJ693" s="381"/>
      <c r="BK693" s="381"/>
      <c r="BL693" s="381"/>
      <c r="BM693" s="381"/>
      <c r="BN693" s="381"/>
      <c r="BO693" s="381"/>
      <c r="BP693" s="381"/>
      <c r="BQ693" s="381"/>
      <c r="BR693" s="381"/>
      <c r="BS693" s="381"/>
      <c r="BT693" s="382"/>
      <c r="BU693" s="306"/>
      <c r="BV693" s="306"/>
      <c r="BW693" s="305"/>
      <c r="BX693" s="305"/>
    </row>
    <row r="694" spans="2:86" ht="5.25" customHeight="1" x14ac:dyDescent="0.15">
      <c r="B694" s="299"/>
      <c r="C694" s="300"/>
      <c r="D694" s="301"/>
      <c r="G694" s="308"/>
      <c r="H694" s="308"/>
      <c r="I694" s="308"/>
      <c r="J694" s="308"/>
      <c r="K694" s="308"/>
      <c r="L694" s="308"/>
      <c r="M694" s="308"/>
      <c r="N694" s="308"/>
      <c r="O694" s="308"/>
      <c r="P694" s="308"/>
      <c r="Q694" s="309"/>
      <c r="R694" s="380"/>
      <c r="S694" s="381"/>
      <c r="T694" s="381"/>
      <c r="U694" s="381"/>
      <c r="V694" s="381"/>
      <c r="W694" s="381"/>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c r="AS694" s="381"/>
      <c r="AT694" s="381"/>
      <c r="AU694" s="381"/>
      <c r="AV694" s="381"/>
      <c r="AW694" s="381"/>
      <c r="AX694" s="381"/>
      <c r="AY694" s="381"/>
      <c r="AZ694" s="381"/>
      <c r="BA694" s="381"/>
      <c r="BB694" s="381"/>
      <c r="BC694" s="381"/>
      <c r="BD694" s="381"/>
      <c r="BE694" s="381"/>
      <c r="BF694" s="381"/>
      <c r="BG694" s="381"/>
      <c r="BH694" s="381"/>
      <c r="BI694" s="381"/>
      <c r="BJ694" s="381"/>
      <c r="BK694" s="381"/>
      <c r="BL694" s="381"/>
      <c r="BM694" s="381"/>
      <c r="BN694" s="381"/>
      <c r="BO694" s="381"/>
      <c r="BP694" s="381"/>
      <c r="BQ694" s="381"/>
      <c r="BR694" s="381"/>
      <c r="BS694" s="381"/>
      <c r="BT694" s="382"/>
      <c r="BU694" s="306"/>
      <c r="BV694" s="306"/>
      <c r="BW694" s="305"/>
      <c r="BX694" s="305"/>
    </row>
    <row r="695" spans="2:86" ht="5.25" customHeight="1" x14ac:dyDescent="0.15">
      <c r="B695" s="299"/>
      <c r="C695" s="300"/>
      <c r="D695" s="301"/>
      <c r="G695" s="308"/>
      <c r="H695" s="308"/>
      <c r="I695" s="308"/>
      <c r="J695" s="308"/>
      <c r="K695" s="308"/>
      <c r="L695" s="308"/>
      <c r="M695" s="308"/>
      <c r="N695" s="308"/>
      <c r="O695" s="308"/>
      <c r="P695" s="308"/>
      <c r="Q695" s="309"/>
      <c r="R695" s="380"/>
      <c r="S695" s="381"/>
      <c r="T695" s="381"/>
      <c r="U695" s="381"/>
      <c r="V695" s="381"/>
      <c r="W695" s="381"/>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c r="AS695" s="381"/>
      <c r="AT695" s="381"/>
      <c r="AU695" s="381"/>
      <c r="AV695" s="381"/>
      <c r="AW695" s="381"/>
      <c r="AX695" s="381"/>
      <c r="AY695" s="381"/>
      <c r="AZ695" s="381"/>
      <c r="BA695" s="381"/>
      <c r="BB695" s="381"/>
      <c r="BC695" s="381"/>
      <c r="BD695" s="381"/>
      <c r="BE695" s="381"/>
      <c r="BF695" s="381"/>
      <c r="BG695" s="381"/>
      <c r="BH695" s="381"/>
      <c r="BI695" s="381"/>
      <c r="BJ695" s="381"/>
      <c r="BK695" s="381"/>
      <c r="BL695" s="381"/>
      <c r="BM695" s="381"/>
      <c r="BN695" s="381"/>
      <c r="BO695" s="381"/>
      <c r="BP695" s="381"/>
      <c r="BQ695" s="381"/>
      <c r="BR695" s="381"/>
      <c r="BS695" s="381"/>
      <c r="BT695" s="382"/>
      <c r="BU695" s="306" t="str">
        <f>IF(BV695="","",COUNTIFS($BV$197:BV695,"○"))&amp;BV695</f>
        <v/>
      </c>
      <c r="BV695" s="306" t="str">
        <f t="shared" ref="BV695" si="107">IF(BW695&lt;&gt;"","○","")</f>
        <v/>
      </c>
      <c r="BW695" s="305" t="str">
        <f>DBCS(IF(LEN(R689)&gt;98,MID(R689,97,48),""))</f>
        <v/>
      </c>
      <c r="BX695" s="305"/>
    </row>
    <row r="696" spans="2:86" ht="5.25" customHeight="1" x14ac:dyDescent="0.15">
      <c r="B696" s="299"/>
      <c r="C696" s="300"/>
      <c r="D696" s="301"/>
      <c r="G696" s="308"/>
      <c r="H696" s="308"/>
      <c r="I696" s="308"/>
      <c r="J696" s="308"/>
      <c r="K696" s="308"/>
      <c r="L696" s="308"/>
      <c r="M696" s="308"/>
      <c r="N696" s="308"/>
      <c r="O696" s="308"/>
      <c r="P696" s="308"/>
      <c r="Q696" s="309"/>
      <c r="R696" s="380"/>
      <c r="S696" s="381"/>
      <c r="T696" s="381"/>
      <c r="U696" s="381"/>
      <c r="V696" s="381"/>
      <c r="W696" s="381"/>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c r="AS696" s="381"/>
      <c r="AT696" s="381"/>
      <c r="AU696" s="381"/>
      <c r="AV696" s="381"/>
      <c r="AW696" s="381"/>
      <c r="AX696" s="381"/>
      <c r="AY696" s="381"/>
      <c r="AZ696" s="381"/>
      <c r="BA696" s="381"/>
      <c r="BB696" s="381"/>
      <c r="BC696" s="381"/>
      <c r="BD696" s="381"/>
      <c r="BE696" s="381"/>
      <c r="BF696" s="381"/>
      <c r="BG696" s="381"/>
      <c r="BH696" s="381"/>
      <c r="BI696" s="381"/>
      <c r="BJ696" s="381"/>
      <c r="BK696" s="381"/>
      <c r="BL696" s="381"/>
      <c r="BM696" s="381"/>
      <c r="BN696" s="381"/>
      <c r="BO696" s="381"/>
      <c r="BP696" s="381"/>
      <c r="BQ696" s="381"/>
      <c r="BR696" s="381"/>
      <c r="BS696" s="381"/>
      <c r="BT696" s="382"/>
      <c r="BU696" s="306"/>
      <c r="BV696" s="306"/>
      <c r="BW696" s="305"/>
      <c r="BX696" s="305"/>
    </row>
    <row r="697" spans="2:86" ht="5.25" customHeight="1" thickBot="1" x14ac:dyDescent="0.2">
      <c r="B697" s="302"/>
      <c r="C697" s="303"/>
      <c r="D697" s="304"/>
      <c r="G697" s="308"/>
      <c r="H697" s="308"/>
      <c r="I697" s="308"/>
      <c r="J697" s="308"/>
      <c r="K697" s="308"/>
      <c r="L697" s="308"/>
      <c r="M697" s="308"/>
      <c r="N697" s="308"/>
      <c r="O697" s="308"/>
      <c r="P697" s="308"/>
      <c r="Q697" s="309"/>
      <c r="R697" s="383"/>
      <c r="S697" s="384"/>
      <c r="T697" s="384"/>
      <c r="U697" s="384"/>
      <c r="V697" s="384"/>
      <c r="W697" s="384"/>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c r="AS697" s="384"/>
      <c r="AT697" s="384"/>
      <c r="AU697" s="384"/>
      <c r="AV697" s="384"/>
      <c r="AW697" s="384"/>
      <c r="AX697" s="384"/>
      <c r="AY697" s="384"/>
      <c r="AZ697" s="384"/>
      <c r="BA697" s="384"/>
      <c r="BB697" s="384"/>
      <c r="BC697" s="384"/>
      <c r="BD697" s="384"/>
      <c r="BE697" s="384"/>
      <c r="BF697" s="384"/>
      <c r="BG697" s="384"/>
      <c r="BH697" s="384"/>
      <c r="BI697" s="384"/>
      <c r="BJ697" s="384"/>
      <c r="BK697" s="384"/>
      <c r="BL697" s="384"/>
      <c r="BM697" s="384"/>
      <c r="BN697" s="384"/>
      <c r="BO697" s="384"/>
      <c r="BP697" s="384"/>
      <c r="BQ697" s="384"/>
      <c r="BR697" s="384"/>
      <c r="BS697" s="384"/>
      <c r="BT697" s="385"/>
      <c r="BU697" s="306"/>
      <c r="BV697" s="306"/>
      <c r="BW697" s="305"/>
      <c r="BX697" s="305"/>
    </row>
    <row r="698" spans="2:86" ht="5.25" customHeight="1" thickTop="1" x14ac:dyDescent="0.15"/>
    <row r="699" spans="2:86" ht="5.25" customHeight="1" x14ac:dyDescent="0.15">
      <c r="G699" s="331" t="s">
        <v>352</v>
      </c>
      <c r="H699" s="331"/>
      <c r="I699" s="331"/>
      <c r="J699" s="331"/>
      <c r="K699" s="331"/>
      <c r="L699" s="331"/>
      <c r="M699" s="331"/>
      <c r="N699" s="331"/>
      <c r="O699" s="331"/>
      <c r="P699" s="331"/>
      <c r="Q699" s="331"/>
      <c r="R699" s="331"/>
      <c r="S699" s="331"/>
      <c r="T699" s="331"/>
      <c r="U699" s="331"/>
      <c r="V699" s="331"/>
      <c r="W699" s="331"/>
      <c r="X699" s="331"/>
      <c r="Y699" s="331"/>
      <c r="Z699" s="331"/>
      <c r="AA699" s="331"/>
      <c r="AB699" s="331"/>
      <c r="AC699" s="331"/>
      <c r="AD699" s="331"/>
      <c r="AE699" s="331"/>
      <c r="AF699" s="331"/>
      <c r="AG699" s="331"/>
      <c r="AH699" s="331"/>
      <c r="AI699" s="331"/>
      <c r="AJ699" s="331"/>
      <c r="AK699" s="331"/>
      <c r="AL699" s="331"/>
      <c r="AM699" s="331"/>
      <c r="AN699" s="331"/>
      <c r="AO699" s="331"/>
      <c r="AP699" s="331"/>
      <c r="AQ699" s="331"/>
      <c r="AR699" s="331"/>
      <c r="AS699" s="331"/>
      <c r="AT699" s="331"/>
      <c r="AU699" s="331"/>
      <c r="AV699" s="331"/>
      <c r="AW699" s="331"/>
      <c r="AX699" s="331"/>
      <c r="AY699" s="331"/>
      <c r="AZ699" s="331"/>
      <c r="BA699" s="331"/>
      <c r="BB699" s="331"/>
      <c r="BC699" s="331"/>
      <c r="BD699" s="331"/>
      <c r="BE699" s="331"/>
      <c r="BF699" s="331"/>
      <c r="BG699" s="331"/>
      <c r="BH699" s="331"/>
      <c r="BI699" s="331"/>
      <c r="BJ699" s="331"/>
      <c r="BK699" s="331"/>
      <c r="BL699" s="331"/>
      <c r="BM699" s="331"/>
      <c r="BN699" s="331"/>
      <c r="BO699" s="331"/>
      <c r="BP699" s="331"/>
      <c r="BQ699" s="331"/>
      <c r="BR699" s="331"/>
      <c r="BS699" s="331"/>
      <c r="BT699" s="331"/>
      <c r="BU699" s="306" t="str">
        <f>IF(BV699="","",COUNTIFS($BV$197:BV699,"○"))&amp;BV699</f>
        <v/>
      </c>
      <c r="BV699" s="306" t="str">
        <f t="shared" ref="BV699" si="108">IF(BW699&lt;&gt;"","○","")</f>
        <v/>
      </c>
      <c r="BW699" s="305" t="str">
        <f>IF(COUNTA(R703,R713,R723,R733,R743,R753)&gt;0,G699,"")</f>
        <v/>
      </c>
      <c r="BX699" s="305"/>
      <c r="BY699" s="305" t="str">
        <f>+IF(BW699="","","見出し")</f>
        <v/>
      </c>
    </row>
    <row r="700" spans="2:86" ht="5.25" customHeight="1" x14ac:dyDescent="0.15">
      <c r="G700" s="331"/>
      <c r="H700" s="331"/>
      <c r="I700" s="331"/>
      <c r="J700" s="331"/>
      <c r="K700" s="331"/>
      <c r="L700" s="331"/>
      <c r="M700" s="331"/>
      <c r="N700" s="331"/>
      <c r="O700" s="331"/>
      <c r="P700" s="331"/>
      <c r="Q700" s="331"/>
      <c r="R700" s="331"/>
      <c r="S700" s="331"/>
      <c r="T700" s="331"/>
      <c r="U700" s="331"/>
      <c r="V700" s="331"/>
      <c r="W700" s="331"/>
      <c r="X700" s="331"/>
      <c r="Y700" s="331"/>
      <c r="Z700" s="331"/>
      <c r="AA700" s="331"/>
      <c r="AB700" s="331"/>
      <c r="AC700" s="331"/>
      <c r="AD700" s="331"/>
      <c r="AE700" s="331"/>
      <c r="AF700" s="331"/>
      <c r="AG700" s="331"/>
      <c r="AH700" s="331"/>
      <c r="AI700" s="331"/>
      <c r="AJ700" s="331"/>
      <c r="AK700" s="331"/>
      <c r="AL700" s="331"/>
      <c r="AM700" s="331"/>
      <c r="AN700" s="331"/>
      <c r="AO700" s="331"/>
      <c r="AP700" s="331"/>
      <c r="AQ700" s="331"/>
      <c r="AR700" s="331"/>
      <c r="AS700" s="331"/>
      <c r="AT700" s="331"/>
      <c r="AU700" s="331"/>
      <c r="AV700" s="331"/>
      <c r="AW700" s="331"/>
      <c r="AX700" s="331"/>
      <c r="AY700" s="331"/>
      <c r="AZ700" s="331"/>
      <c r="BA700" s="331"/>
      <c r="BB700" s="331"/>
      <c r="BC700" s="331"/>
      <c r="BD700" s="331"/>
      <c r="BE700" s="331"/>
      <c r="BF700" s="331"/>
      <c r="BG700" s="331"/>
      <c r="BH700" s="331"/>
      <c r="BI700" s="331"/>
      <c r="BJ700" s="331"/>
      <c r="BK700" s="331"/>
      <c r="BL700" s="331"/>
      <c r="BM700" s="331"/>
      <c r="BN700" s="331"/>
      <c r="BO700" s="331"/>
      <c r="BP700" s="331"/>
      <c r="BQ700" s="331"/>
      <c r="BR700" s="331"/>
      <c r="BS700" s="331"/>
      <c r="BT700" s="331"/>
      <c r="BU700" s="306"/>
      <c r="BV700" s="306"/>
      <c r="BW700" s="305"/>
      <c r="BX700" s="305"/>
      <c r="BY700" s="305"/>
    </row>
    <row r="701" spans="2:86" ht="5.25" customHeight="1" x14ac:dyDescent="0.15">
      <c r="G701" s="331"/>
      <c r="H701" s="331"/>
      <c r="I701" s="331"/>
      <c r="J701" s="331"/>
      <c r="K701" s="331"/>
      <c r="L701" s="331"/>
      <c r="M701" s="331"/>
      <c r="N701" s="331"/>
      <c r="O701" s="331"/>
      <c r="P701" s="331"/>
      <c r="Q701" s="331"/>
      <c r="R701" s="331"/>
      <c r="S701" s="331"/>
      <c r="T701" s="331"/>
      <c r="U701" s="331"/>
      <c r="V701" s="331"/>
      <c r="W701" s="331"/>
      <c r="X701" s="331"/>
      <c r="Y701" s="331"/>
      <c r="Z701" s="331"/>
      <c r="AA701" s="331"/>
      <c r="AB701" s="331"/>
      <c r="AC701" s="331"/>
      <c r="AD701" s="331"/>
      <c r="AE701" s="331"/>
      <c r="AF701" s="331"/>
      <c r="AG701" s="331"/>
      <c r="AH701" s="331"/>
      <c r="AI701" s="331"/>
      <c r="AJ701" s="331"/>
      <c r="AK701" s="331"/>
      <c r="AL701" s="331"/>
      <c r="AM701" s="331"/>
      <c r="AN701" s="331"/>
      <c r="AO701" s="331"/>
      <c r="AP701" s="331"/>
      <c r="AQ701" s="331"/>
      <c r="AR701" s="331"/>
      <c r="AS701" s="331"/>
      <c r="AT701" s="331"/>
      <c r="AU701" s="331"/>
      <c r="AV701" s="331"/>
      <c r="AW701" s="331"/>
      <c r="AX701" s="331"/>
      <c r="AY701" s="331"/>
      <c r="AZ701" s="331"/>
      <c r="BA701" s="331"/>
      <c r="BB701" s="331"/>
      <c r="BC701" s="331"/>
      <c r="BD701" s="331"/>
      <c r="BE701" s="331"/>
      <c r="BF701" s="331"/>
      <c r="BG701" s="331"/>
      <c r="BH701" s="331"/>
      <c r="BI701" s="331"/>
      <c r="BJ701" s="331"/>
      <c r="BK701" s="331"/>
      <c r="BL701" s="331"/>
      <c r="BM701" s="331"/>
      <c r="BN701" s="331"/>
      <c r="BO701" s="331"/>
      <c r="BP701" s="331"/>
      <c r="BQ701" s="331"/>
      <c r="BR701" s="331"/>
      <c r="BS701" s="331"/>
      <c r="BT701" s="331"/>
      <c r="BU701" s="306"/>
      <c r="BV701" s="306"/>
      <c r="BW701" s="305"/>
      <c r="BX701" s="305"/>
      <c r="BY701" s="305"/>
    </row>
    <row r="702" spans="2:86" ht="5.25" customHeight="1" thickBot="1" x14ac:dyDescent="0.2"/>
    <row r="703" spans="2:86" ht="5.25" customHeight="1" thickTop="1" x14ac:dyDescent="0.15">
      <c r="B703" s="260" t="s">
        <v>368</v>
      </c>
      <c r="C703" s="261"/>
      <c r="D703" s="262"/>
      <c r="G703" s="320" t="s">
        <v>256</v>
      </c>
      <c r="H703" s="320"/>
      <c r="I703" s="320"/>
      <c r="J703" s="320"/>
      <c r="K703" s="320"/>
      <c r="L703" s="320"/>
      <c r="M703" s="320"/>
      <c r="N703" s="320"/>
      <c r="O703" s="320"/>
      <c r="P703" s="320"/>
      <c r="Q703" s="321"/>
      <c r="R703" s="333"/>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c r="AU703" s="334"/>
      <c r="AV703" s="334"/>
      <c r="AW703" s="334"/>
      <c r="AX703" s="334"/>
      <c r="AY703" s="334"/>
      <c r="AZ703" s="334"/>
      <c r="BA703" s="334"/>
      <c r="BB703" s="334"/>
      <c r="BC703" s="334"/>
      <c r="BD703" s="334"/>
      <c r="BE703" s="334"/>
      <c r="BF703" s="334"/>
      <c r="BG703" s="334"/>
      <c r="BH703" s="334"/>
      <c r="BI703" s="334"/>
      <c r="BJ703" s="334"/>
      <c r="BK703" s="334"/>
      <c r="BL703" s="334"/>
      <c r="BM703" s="334"/>
      <c r="BN703" s="334"/>
      <c r="BO703" s="334"/>
      <c r="BP703" s="334"/>
      <c r="BQ703" s="334"/>
      <c r="BR703" s="334"/>
      <c r="BS703" s="334"/>
      <c r="BT703" s="335"/>
      <c r="BU703" s="306" t="str">
        <f>IF(BV703="","",COUNTIFS($BV$197:BV703,"○"))&amp;BV703</f>
        <v/>
      </c>
      <c r="BV703" s="306" t="str">
        <f>IF(BW703&lt;&gt;"","○","")</f>
        <v/>
      </c>
      <c r="BW703" s="305" t="str">
        <f>DBCS(MID(R703,1,48))</f>
        <v/>
      </c>
      <c r="BX703" s="332" t="s">
        <v>284</v>
      </c>
      <c r="CF703" s="2">
        <v>1</v>
      </c>
      <c r="CG703" s="2" t="str">
        <f>+ASC(R703)</f>
        <v/>
      </c>
      <c r="CH703" s="2">
        <f>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COUNTIF($CG$703:$CG$708,"*｡1｡*")</f>
        <v>0</v>
      </c>
    </row>
    <row r="704" spans="2:86" ht="5.25" customHeight="1" x14ac:dyDescent="0.15">
      <c r="B704" s="263"/>
      <c r="C704" s="264"/>
      <c r="D704" s="265"/>
      <c r="G704" s="320"/>
      <c r="H704" s="320"/>
      <c r="I704" s="320"/>
      <c r="J704" s="320"/>
      <c r="K704" s="320"/>
      <c r="L704" s="320"/>
      <c r="M704" s="320"/>
      <c r="N704" s="320"/>
      <c r="O704" s="320"/>
      <c r="P704" s="320"/>
      <c r="Q704" s="321"/>
      <c r="R704" s="336"/>
      <c r="S704" s="337"/>
      <c r="T704" s="337"/>
      <c r="U704" s="337"/>
      <c r="V704" s="337"/>
      <c r="W704" s="337"/>
      <c r="X704" s="337"/>
      <c r="Y704" s="337"/>
      <c r="Z704" s="337"/>
      <c r="AA704" s="337"/>
      <c r="AB704" s="337"/>
      <c r="AC704" s="337"/>
      <c r="AD704" s="337"/>
      <c r="AE704" s="337"/>
      <c r="AF704" s="337"/>
      <c r="AG704" s="337"/>
      <c r="AH704" s="337"/>
      <c r="AI704" s="337"/>
      <c r="AJ704" s="337"/>
      <c r="AK704" s="337"/>
      <c r="AL704" s="337"/>
      <c r="AM704" s="337"/>
      <c r="AN704" s="337"/>
      <c r="AO704" s="337"/>
      <c r="AP704" s="337"/>
      <c r="AQ704" s="337"/>
      <c r="AR704" s="337"/>
      <c r="AS704" s="337"/>
      <c r="AT704" s="337"/>
      <c r="AU704" s="337"/>
      <c r="AV704" s="337"/>
      <c r="AW704" s="337"/>
      <c r="AX704" s="337"/>
      <c r="AY704" s="337"/>
      <c r="AZ704" s="337"/>
      <c r="BA704" s="337"/>
      <c r="BB704" s="337"/>
      <c r="BC704" s="337"/>
      <c r="BD704" s="337"/>
      <c r="BE704" s="337"/>
      <c r="BF704" s="337"/>
      <c r="BG704" s="337"/>
      <c r="BH704" s="337"/>
      <c r="BI704" s="337"/>
      <c r="BJ704" s="337"/>
      <c r="BK704" s="337"/>
      <c r="BL704" s="337"/>
      <c r="BM704" s="337"/>
      <c r="BN704" s="337"/>
      <c r="BO704" s="337"/>
      <c r="BP704" s="337"/>
      <c r="BQ704" s="337"/>
      <c r="BR704" s="337"/>
      <c r="BS704" s="337"/>
      <c r="BT704" s="338"/>
      <c r="BU704" s="306"/>
      <c r="BV704" s="306"/>
      <c r="BW704" s="305"/>
      <c r="BX704" s="332"/>
      <c r="CF704" s="2">
        <v>2</v>
      </c>
      <c r="CG704" s="2" t="str">
        <f>+ASC(R713)</f>
        <v/>
      </c>
      <c r="CH704" s="2">
        <f>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COUNTIF($CG$703:$CG$708,"*｡2｡*")</f>
        <v>0</v>
      </c>
    </row>
    <row r="705" spans="2:86" ht="5.25" customHeight="1" x14ac:dyDescent="0.15">
      <c r="B705" s="263"/>
      <c r="C705" s="264"/>
      <c r="D705" s="265"/>
      <c r="G705" s="320"/>
      <c r="H705" s="320"/>
      <c r="I705" s="320"/>
      <c r="J705" s="320"/>
      <c r="K705" s="320"/>
      <c r="L705" s="320"/>
      <c r="M705" s="320"/>
      <c r="N705" s="320"/>
      <c r="O705" s="320"/>
      <c r="P705" s="320"/>
      <c r="Q705" s="321"/>
      <c r="R705" s="336"/>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c r="AT705" s="337"/>
      <c r="AU705" s="337"/>
      <c r="AV705" s="337"/>
      <c r="AW705" s="337"/>
      <c r="AX705" s="337"/>
      <c r="AY705" s="337"/>
      <c r="AZ705" s="337"/>
      <c r="BA705" s="337"/>
      <c r="BB705" s="337"/>
      <c r="BC705" s="337"/>
      <c r="BD705" s="337"/>
      <c r="BE705" s="337"/>
      <c r="BF705" s="337"/>
      <c r="BG705" s="337"/>
      <c r="BH705" s="337"/>
      <c r="BI705" s="337"/>
      <c r="BJ705" s="337"/>
      <c r="BK705" s="337"/>
      <c r="BL705" s="337"/>
      <c r="BM705" s="337"/>
      <c r="BN705" s="337"/>
      <c r="BO705" s="337"/>
      <c r="BP705" s="337"/>
      <c r="BQ705" s="337"/>
      <c r="BR705" s="337"/>
      <c r="BS705" s="337"/>
      <c r="BT705" s="338"/>
      <c r="BU705" s="306"/>
      <c r="BV705" s="306"/>
      <c r="BW705" s="305"/>
      <c r="BX705" s="332"/>
      <c r="CF705" s="2">
        <v>3</v>
      </c>
      <c r="CG705" s="2" t="str">
        <f>+ASC(R723)</f>
        <v/>
      </c>
      <c r="CH705" s="2">
        <f>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COUNTIF($CG$703:$CG$708,"*｡3｡*")</f>
        <v>0</v>
      </c>
    </row>
    <row r="706" spans="2:86" ht="5.25" customHeight="1" x14ac:dyDescent="0.15">
      <c r="B706" s="263"/>
      <c r="C706" s="264"/>
      <c r="D706" s="265"/>
      <c r="G706" s="308" t="str">
        <f>"現在"&amp;LEN(R703)&amp;"字"</f>
        <v>現在0字</v>
      </c>
      <c r="H706" s="308"/>
      <c r="I706" s="308"/>
      <c r="J706" s="308"/>
      <c r="K706" s="308"/>
      <c r="L706" s="308"/>
      <c r="M706" s="308"/>
      <c r="N706" s="308"/>
      <c r="O706" s="308"/>
      <c r="P706" s="308"/>
      <c r="Q706" s="309"/>
      <c r="R706" s="336"/>
      <c r="S706" s="337"/>
      <c r="T706" s="337"/>
      <c r="U706" s="337"/>
      <c r="V706" s="337"/>
      <c r="W706" s="337"/>
      <c r="X706" s="337"/>
      <c r="Y706" s="337"/>
      <c r="Z706" s="337"/>
      <c r="AA706" s="337"/>
      <c r="AB706" s="337"/>
      <c r="AC706" s="337"/>
      <c r="AD706" s="337"/>
      <c r="AE706" s="337"/>
      <c r="AF706" s="337"/>
      <c r="AG706" s="337"/>
      <c r="AH706" s="337"/>
      <c r="AI706" s="337"/>
      <c r="AJ706" s="337"/>
      <c r="AK706" s="337"/>
      <c r="AL706" s="337"/>
      <c r="AM706" s="337"/>
      <c r="AN706" s="337"/>
      <c r="AO706" s="337"/>
      <c r="AP706" s="337"/>
      <c r="AQ706" s="337"/>
      <c r="AR706" s="337"/>
      <c r="AS706" s="337"/>
      <c r="AT706" s="337"/>
      <c r="AU706" s="337"/>
      <c r="AV706" s="337"/>
      <c r="AW706" s="337"/>
      <c r="AX706" s="337"/>
      <c r="AY706" s="337"/>
      <c r="AZ706" s="337"/>
      <c r="BA706" s="337"/>
      <c r="BB706" s="337"/>
      <c r="BC706" s="337"/>
      <c r="BD706" s="337"/>
      <c r="BE706" s="337"/>
      <c r="BF706" s="337"/>
      <c r="BG706" s="337"/>
      <c r="BH706" s="337"/>
      <c r="BI706" s="337"/>
      <c r="BJ706" s="337"/>
      <c r="BK706" s="337"/>
      <c r="BL706" s="337"/>
      <c r="BM706" s="337"/>
      <c r="BN706" s="337"/>
      <c r="BO706" s="337"/>
      <c r="BP706" s="337"/>
      <c r="BQ706" s="337"/>
      <c r="BR706" s="337"/>
      <c r="BS706" s="337"/>
      <c r="BT706" s="338"/>
      <c r="BU706" s="306" t="str">
        <f>IF(BV706="","",COUNTIFS($BV$197:BV706,"○"))&amp;BV706</f>
        <v/>
      </c>
      <c r="BV706" s="306" t="str">
        <f t="shared" ref="BV706" si="109">IF(BW706&lt;&gt;"","○","")</f>
        <v/>
      </c>
      <c r="BW706" s="305" t="str">
        <f>DBCS(IF(LEN(R703)&gt;48,MID(R703,49,48),""))</f>
        <v/>
      </c>
      <c r="BX706" s="305"/>
      <c r="CF706" s="2">
        <v>4</v>
      </c>
      <c r="CG706" s="2" t="str">
        <f>+ASC(R733)</f>
        <v/>
      </c>
      <c r="CH706" s="2">
        <f>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COUNTIF($CG$703:$CG$708,"*｡4｡*")</f>
        <v>0</v>
      </c>
    </row>
    <row r="707" spans="2:86" ht="5.25" customHeight="1" x14ac:dyDescent="0.15">
      <c r="B707" s="263"/>
      <c r="C707" s="264"/>
      <c r="D707" s="265"/>
      <c r="G707" s="308"/>
      <c r="H707" s="308"/>
      <c r="I707" s="308"/>
      <c r="J707" s="308"/>
      <c r="K707" s="308"/>
      <c r="L707" s="308"/>
      <c r="M707" s="308"/>
      <c r="N707" s="308"/>
      <c r="O707" s="308"/>
      <c r="P707" s="308"/>
      <c r="Q707" s="309"/>
      <c r="R707" s="336"/>
      <c r="S707" s="337"/>
      <c r="T707" s="337"/>
      <c r="U707" s="337"/>
      <c r="V707" s="337"/>
      <c r="W707" s="337"/>
      <c r="X707" s="337"/>
      <c r="Y707" s="337"/>
      <c r="Z707" s="337"/>
      <c r="AA707" s="337"/>
      <c r="AB707" s="337"/>
      <c r="AC707" s="337"/>
      <c r="AD707" s="337"/>
      <c r="AE707" s="337"/>
      <c r="AF707" s="337"/>
      <c r="AG707" s="337"/>
      <c r="AH707" s="337"/>
      <c r="AI707" s="337"/>
      <c r="AJ707" s="337"/>
      <c r="AK707" s="337"/>
      <c r="AL707" s="337"/>
      <c r="AM707" s="337"/>
      <c r="AN707" s="337"/>
      <c r="AO707" s="337"/>
      <c r="AP707" s="337"/>
      <c r="AQ707" s="337"/>
      <c r="AR707" s="337"/>
      <c r="AS707" s="337"/>
      <c r="AT707" s="337"/>
      <c r="AU707" s="337"/>
      <c r="AV707" s="337"/>
      <c r="AW707" s="337"/>
      <c r="AX707" s="337"/>
      <c r="AY707" s="337"/>
      <c r="AZ707" s="337"/>
      <c r="BA707" s="337"/>
      <c r="BB707" s="337"/>
      <c r="BC707" s="337"/>
      <c r="BD707" s="337"/>
      <c r="BE707" s="337"/>
      <c r="BF707" s="337"/>
      <c r="BG707" s="337"/>
      <c r="BH707" s="337"/>
      <c r="BI707" s="337"/>
      <c r="BJ707" s="337"/>
      <c r="BK707" s="337"/>
      <c r="BL707" s="337"/>
      <c r="BM707" s="337"/>
      <c r="BN707" s="337"/>
      <c r="BO707" s="337"/>
      <c r="BP707" s="337"/>
      <c r="BQ707" s="337"/>
      <c r="BR707" s="337"/>
      <c r="BS707" s="337"/>
      <c r="BT707" s="338"/>
      <c r="BU707" s="306"/>
      <c r="BV707" s="306"/>
      <c r="BW707" s="305"/>
      <c r="BX707" s="305"/>
      <c r="CF707" s="2">
        <v>5</v>
      </c>
      <c r="CG707" s="2" t="str">
        <f>+ASC(R743)</f>
        <v/>
      </c>
      <c r="CH707" s="2">
        <f>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COUNTIF($CG$703:$CG$708,"*｡5｡*")</f>
        <v>0</v>
      </c>
    </row>
    <row r="708" spans="2:86" ht="5.25" customHeight="1" x14ac:dyDescent="0.15">
      <c r="B708" s="263"/>
      <c r="C708" s="264"/>
      <c r="D708" s="265"/>
      <c r="G708" s="308"/>
      <c r="H708" s="308"/>
      <c r="I708" s="308"/>
      <c r="J708" s="308"/>
      <c r="K708" s="308"/>
      <c r="L708" s="308"/>
      <c r="M708" s="308"/>
      <c r="N708" s="308"/>
      <c r="O708" s="308"/>
      <c r="P708" s="308"/>
      <c r="Q708" s="309"/>
      <c r="R708" s="336"/>
      <c r="S708" s="337"/>
      <c r="T708" s="337"/>
      <c r="U708" s="337"/>
      <c r="V708" s="337"/>
      <c r="W708" s="337"/>
      <c r="X708" s="337"/>
      <c r="Y708" s="337"/>
      <c r="Z708" s="337"/>
      <c r="AA708" s="337"/>
      <c r="AB708" s="337"/>
      <c r="AC708" s="337"/>
      <c r="AD708" s="337"/>
      <c r="AE708" s="337"/>
      <c r="AF708" s="337"/>
      <c r="AG708" s="337"/>
      <c r="AH708" s="337"/>
      <c r="AI708" s="337"/>
      <c r="AJ708" s="337"/>
      <c r="AK708" s="337"/>
      <c r="AL708" s="337"/>
      <c r="AM708" s="337"/>
      <c r="AN708" s="337"/>
      <c r="AO708" s="337"/>
      <c r="AP708" s="337"/>
      <c r="AQ708" s="337"/>
      <c r="AR708" s="337"/>
      <c r="AS708" s="337"/>
      <c r="AT708" s="337"/>
      <c r="AU708" s="337"/>
      <c r="AV708" s="337"/>
      <c r="AW708" s="337"/>
      <c r="AX708" s="337"/>
      <c r="AY708" s="337"/>
      <c r="AZ708" s="337"/>
      <c r="BA708" s="337"/>
      <c r="BB708" s="337"/>
      <c r="BC708" s="337"/>
      <c r="BD708" s="337"/>
      <c r="BE708" s="337"/>
      <c r="BF708" s="337"/>
      <c r="BG708" s="337"/>
      <c r="BH708" s="337"/>
      <c r="BI708" s="337"/>
      <c r="BJ708" s="337"/>
      <c r="BK708" s="337"/>
      <c r="BL708" s="337"/>
      <c r="BM708" s="337"/>
      <c r="BN708" s="337"/>
      <c r="BO708" s="337"/>
      <c r="BP708" s="337"/>
      <c r="BQ708" s="337"/>
      <c r="BR708" s="337"/>
      <c r="BS708" s="337"/>
      <c r="BT708" s="338"/>
      <c r="BU708" s="306"/>
      <c r="BV708" s="306"/>
      <c r="BW708" s="305"/>
      <c r="BX708" s="305"/>
      <c r="CF708" s="2">
        <v>6</v>
      </c>
      <c r="CG708" s="2" t="str">
        <f>+ASC(R753)</f>
        <v/>
      </c>
      <c r="CH708" s="2">
        <f>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COUNTIF($CG$703:$CG$708,"*｡6｡*")</f>
        <v>0</v>
      </c>
    </row>
    <row r="709" spans="2:86" ht="5.25" customHeight="1" x14ac:dyDescent="0.15">
      <c r="B709" s="263"/>
      <c r="C709" s="264"/>
      <c r="D709" s="265"/>
      <c r="G709" s="308"/>
      <c r="H709" s="308"/>
      <c r="I709" s="308"/>
      <c r="J709" s="308"/>
      <c r="K709" s="308"/>
      <c r="L709" s="308"/>
      <c r="M709" s="308"/>
      <c r="N709" s="308"/>
      <c r="O709" s="308"/>
      <c r="P709" s="308"/>
      <c r="Q709" s="309"/>
      <c r="R709" s="336"/>
      <c r="S709" s="337"/>
      <c r="T709" s="337"/>
      <c r="U709" s="337"/>
      <c r="V709" s="337"/>
      <c r="W709" s="337"/>
      <c r="X709" s="337"/>
      <c r="Y709" s="337"/>
      <c r="Z709" s="337"/>
      <c r="AA709" s="337"/>
      <c r="AB709" s="337"/>
      <c r="AC709" s="337"/>
      <c r="AD709" s="337"/>
      <c r="AE709" s="337"/>
      <c r="AF709" s="337"/>
      <c r="AG709" s="337"/>
      <c r="AH709" s="337"/>
      <c r="AI709" s="337"/>
      <c r="AJ709" s="337"/>
      <c r="AK709" s="337"/>
      <c r="AL709" s="337"/>
      <c r="AM709" s="337"/>
      <c r="AN709" s="337"/>
      <c r="AO709" s="337"/>
      <c r="AP709" s="337"/>
      <c r="AQ709" s="337"/>
      <c r="AR709" s="337"/>
      <c r="AS709" s="337"/>
      <c r="AT709" s="337"/>
      <c r="AU709" s="337"/>
      <c r="AV709" s="337"/>
      <c r="AW709" s="337"/>
      <c r="AX709" s="337"/>
      <c r="AY709" s="337"/>
      <c r="AZ709" s="337"/>
      <c r="BA709" s="337"/>
      <c r="BB709" s="337"/>
      <c r="BC709" s="337"/>
      <c r="BD709" s="337"/>
      <c r="BE709" s="337"/>
      <c r="BF709" s="337"/>
      <c r="BG709" s="337"/>
      <c r="BH709" s="337"/>
      <c r="BI709" s="337"/>
      <c r="BJ709" s="337"/>
      <c r="BK709" s="337"/>
      <c r="BL709" s="337"/>
      <c r="BM709" s="337"/>
      <c r="BN709" s="337"/>
      <c r="BO709" s="337"/>
      <c r="BP709" s="337"/>
      <c r="BQ709" s="337"/>
      <c r="BR709" s="337"/>
      <c r="BS709" s="337"/>
      <c r="BT709" s="338"/>
      <c r="BU709" s="306" t="str">
        <f>IF(BV709="","",COUNTIFS($BV$197:BV709,"○"))&amp;BV709</f>
        <v/>
      </c>
      <c r="BV709" s="306" t="str">
        <f t="shared" ref="BV709" si="110">IF(BW709&lt;&gt;"","○","")</f>
        <v/>
      </c>
      <c r="BW709" s="305" t="str">
        <f>DBCS(IF(LEN(R703)&gt;98,MID(R703,97,48),""))</f>
        <v/>
      </c>
      <c r="BX709" s="305"/>
    </row>
    <row r="710" spans="2:86" ht="5.25" customHeight="1" x14ac:dyDescent="0.15">
      <c r="B710" s="263"/>
      <c r="C710" s="264"/>
      <c r="D710" s="265"/>
      <c r="G710" s="308"/>
      <c r="H710" s="308"/>
      <c r="I710" s="308"/>
      <c r="J710" s="308"/>
      <c r="K710" s="308"/>
      <c r="L710" s="308"/>
      <c r="M710" s="308"/>
      <c r="N710" s="308"/>
      <c r="O710" s="308"/>
      <c r="P710" s="308"/>
      <c r="Q710" s="309"/>
      <c r="R710" s="336"/>
      <c r="S710" s="337"/>
      <c r="T710" s="337"/>
      <c r="U710" s="337"/>
      <c r="V710" s="337"/>
      <c r="W710" s="337"/>
      <c r="X710" s="337"/>
      <c r="Y710" s="337"/>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c r="AT710" s="337"/>
      <c r="AU710" s="337"/>
      <c r="AV710" s="337"/>
      <c r="AW710" s="337"/>
      <c r="AX710" s="337"/>
      <c r="AY710" s="337"/>
      <c r="AZ710" s="337"/>
      <c r="BA710" s="337"/>
      <c r="BB710" s="337"/>
      <c r="BC710" s="337"/>
      <c r="BD710" s="337"/>
      <c r="BE710" s="337"/>
      <c r="BF710" s="337"/>
      <c r="BG710" s="337"/>
      <c r="BH710" s="337"/>
      <c r="BI710" s="337"/>
      <c r="BJ710" s="337"/>
      <c r="BK710" s="337"/>
      <c r="BL710" s="337"/>
      <c r="BM710" s="337"/>
      <c r="BN710" s="337"/>
      <c r="BO710" s="337"/>
      <c r="BP710" s="337"/>
      <c r="BQ710" s="337"/>
      <c r="BR710" s="337"/>
      <c r="BS710" s="337"/>
      <c r="BT710" s="338"/>
      <c r="BU710" s="306"/>
      <c r="BV710" s="306"/>
      <c r="BW710" s="305"/>
      <c r="BX710" s="305"/>
    </row>
    <row r="711" spans="2:86" ht="5.25" customHeight="1" x14ac:dyDescent="0.15">
      <c r="B711" s="263"/>
      <c r="C711" s="264"/>
      <c r="D711" s="265"/>
      <c r="G711" s="308"/>
      <c r="H711" s="308"/>
      <c r="I711" s="308"/>
      <c r="J711" s="308"/>
      <c r="K711" s="308"/>
      <c r="L711" s="308"/>
      <c r="M711" s="308"/>
      <c r="N711" s="308"/>
      <c r="O711" s="308"/>
      <c r="P711" s="308"/>
      <c r="Q711" s="309"/>
      <c r="R711" s="339"/>
      <c r="S711" s="340"/>
      <c r="T711" s="340"/>
      <c r="U711" s="340"/>
      <c r="V711" s="340"/>
      <c r="W711" s="340"/>
      <c r="X711" s="340"/>
      <c r="Y711" s="340"/>
      <c r="Z711" s="340"/>
      <c r="AA711" s="340"/>
      <c r="AB711" s="340"/>
      <c r="AC711" s="340"/>
      <c r="AD711" s="340"/>
      <c r="AE711" s="340"/>
      <c r="AF711" s="340"/>
      <c r="AG711" s="340"/>
      <c r="AH711" s="340"/>
      <c r="AI711" s="340"/>
      <c r="AJ711" s="340"/>
      <c r="AK711" s="340"/>
      <c r="AL711" s="340"/>
      <c r="AM711" s="340"/>
      <c r="AN711" s="340"/>
      <c r="AO711" s="340"/>
      <c r="AP711" s="340"/>
      <c r="AQ711" s="340"/>
      <c r="AR711" s="340"/>
      <c r="AS711" s="340"/>
      <c r="AT711" s="340"/>
      <c r="AU711" s="340"/>
      <c r="AV711" s="340"/>
      <c r="AW711" s="340"/>
      <c r="AX711" s="340"/>
      <c r="AY711" s="340"/>
      <c r="AZ711" s="340"/>
      <c r="BA711" s="340"/>
      <c r="BB711" s="340"/>
      <c r="BC711" s="340"/>
      <c r="BD711" s="340"/>
      <c r="BE711" s="340"/>
      <c r="BF711" s="340"/>
      <c r="BG711" s="340"/>
      <c r="BH711" s="340"/>
      <c r="BI711" s="340"/>
      <c r="BJ711" s="340"/>
      <c r="BK711" s="340"/>
      <c r="BL711" s="340"/>
      <c r="BM711" s="340"/>
      <c r="BN711" s="340"/>
      <c r="BO711" s="340"/>
      <c r="BP711" s="340"/>
      <c r="BQ711" s="340"/>
      <c r="BR711" s="340"/>
      <c r="BS711" s="340"/>
      <c r="BT711" s="341"/>
      <c r="BU711" s="306"/>
      <c r="BV711" s="306"/>
      <c r="BW711" s="305"/>
      <c r="BX711" s="305"/>
    </row>
    <row r="712" spans="2:86" ht="5.25" customHeight="1" x14ac:dyDescent="0.15">
      <c r="B712" s="263"/>
      <c r="C712" s="264"/>
      <c r="D712" s="26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row>
    <row r="713" spans="2:86" ht="5.25" customHeight="1" x14ac:dyDescent="0.15">
      <c r="B713" s="263"/>
      <c r="C713" s="264"/>
      <c r="D713" s="265"/>
      <c r="G713" s="320" t="s">
        <v>257</v>
      </c>
      <c r="H713" s="320"/>
      <c r="I713" s="320"/>
      <c r="J713" s="320"/>
      <c r="K713" s="320"/>
      <c r="L713" s="320"/>
      <c r="M713" s="320"/>
      <c r="N713" s="320"/>
      <c r="O713" s="320"/>
      <c r="P713" s="320"/>
      <c r="Q713" s="321"/>
      <c r="R713" s="333"/>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c r="AU713" s="334"/>
      <c r="AV713" s="334"/>
      <c r="AW713" s="334"/>
      <c r="AX713" s="334"/>
      <c r="AY713" s="334"/>
      <c r="AZ713" s="334"/>
      <c r="BA713" s="334"/>
      <c r="BB713" s="334"/>
      <c r="BC713" s="334"/>
      <c r="BD713" s="334"/>
      <c r="BE713" s="334"/>
      <c r="BF713" s="334"/>
      <c r="BG713" s="334"/>
      <c r="BH713" s="334"/>
      <c r="BI713" s="334"/>
      <c r="BJ713" s="334"/>
      <c r="BK713" s="334"/>
      <c r="BL713" s="334"/>
      <c r="BM713" s="334"/>
      <c r="BN713" s="334"/>
      <c r="BO713" s="334"/>
      <c r="BP713" s="334"/>
      <c r="BQ713" s="334"/>
      <c r="BR713" s="334"/>
      <c r="BS713" s="334"/>
      <c r="BT713" s="335"/>
      <c r="BU713" s="306" t="str">
        <f>IF(BV713="","",COUNTIFS($BV$197:BV713,"○"))&amp;BV713</f>
        <v/>
      </c>
      <c r="BV713" s="306" t="str">
        <f>IF(BW713&lt;&gt;"","○","")</f>
        <v/>
      </c>
      <c r="BW713" s="305" t="str">
        <f>DBCS(MID(R713,1,48))</f>
        <v/>
      </c>
      <c r="BX713" s="332" t="s">
        <v>159</v>
      </c>
    </row>
    <row r="714" spans="2:86" ht="5.25" customHeight="1" x14ac:dyDescent="0.15">
      <c r="B714" s="263"/>
      <c r="C714" s="264"/>
      <c r="D714" s="265"/>
      <c r="G714" s="320"/>
      <c r="H714" s="320"/>
      <c r="I714" s="320"/>
      <c r="J714" s="320"/>
      <c r="K714" s="320"/>
      <c r="L714" s="320"/>
      <c r="M714" s="320"/>
      <c r="N714" s="320"/>
      <c r="O714" s="320"/>
      <c r="P714" s="320"/>
      <c r="Q714" s="321"/>
      <c r="R714" s="336"/>
      <c r="S714" s="337"/>
      <c r="T714" s="337"/>
      <c r="U714" s="337"/>
      <c r="V714" s="337"/>
      <c r="W714" s="337"/>
      <c r="X714" s="337"/>
      <c r="Y714" s="337"/>
      <c r="Z714" s="337"/>
      <c r="AA714" s="337"/>
      <c r="AB714" s="337"/>
      <c r="AC714" s="337"/>
      <c r="AD714" s="337"/>
      <c r="AE714" s="337"/>
      <c r="AF714" s="337"/>
      <c r="AG714" s="337"/>
      <c r="AH714" s="337"/>
      <c r="AI714" s="337"/>
      <c r="AJ714" s="337"/>
      <c r="AK714" s="337"/>
      <c r="AL714" s="337"/>
      <c r="AM714" s="337"/>
      <c r="AN714" s="337"/>
      <c r="AO714" s="337"/>
      <c r="AP714" s="337"/>
      <c r="AQ714" s="337"/>
      <c r="AR714" s="337"/>
      <c r="AS714" s="337"/>
      <c r="AT714" s="337"/>
      <c r="AU714" s="337"/>
      <c r="AV714" s="337"/>
      <c r="AW714" s="337"/>
      <c r="AX714" s="337"/>
      <c r="AY714" s="337"/>
      <c r="AZ714" s="337"/>
      <c r="BA714" s="337"/>
      <c r="BB714" s="337"/>
      <c r="BC714" s="337"/>
      <c r="BD714" s="337"/>
      <c r="BE714" s="337"/>
      <c r="BF714" s="337"/>
      <c r="BG714" s="337"/>
      <c r="BH714" s="337"/>
      <c r="BI714" s="337"/>
      <c r="BJ714" s="337"/>
      <c r="BK714" s="337"/>
      <c r="BL714" s="337"/>
      <c r="BM714" s="337"/>
      <c r="BN714" s="337"/>
      <c r="BO714" s="337"/>
      <c r="BP714" s="337"/>
      <c r="BQ714" s="337"/>
      <c r="BR714" s="337"/>
      <c r="BS714" s="337"/>
      <c r="BT714" s="338"/>
      <c r="BU714" s="306"/>
      <c r="BV714" s="306"/>
      <c r="BW714" s="305"/>
      <c r="BX714" s="332"/>
    </row>
    <row r="715" spans="2:86" ht="5.25" customHeight="1" x14ac:dyDescent="0.15">
      <c r="B715" s="263"/>
      <c r="C715" s="264"/>
      <c r="D715" s="265"/>
      <c r="G715" s="320"/>
      <c r="H715" s="320"/>
      <c r="I715" s="320"/>
      <c r="J715" s="320"/>
      <c r="K715" s="320"/>
      <c r="L715" s="320"/>
      <c r="M715" s="320"/>
      <c r="N715" s="320"/>
      <c r="O715" s="320"/>
      <c r="P715" s="320"/>
      <c r="Q715" s="321"/>
      <c r="R715" s="336"/>
      <c r="S715" s="337"/>
      <c r="T715" s="337"/>
      <c r="U715" s="337"/>
      <c r="V715" s="337"/>
      <c r="W715" s="337"/>
      <c r="X715" s="337"/>
      <c r="Y715" s="337"/>
      <c r="Z715" s="337"/>
      <c r="AA715" s="337"/>
      <c r="AB715" s="337"/>
      <c r="AC715" s="337"/>
      <c r="AD715" s="337"/>
      <c r="AE715" s="337"/>
      <c r="AF715" s="337"/>
      <c r="AG715" s="337"/>
      <c r="AH715" s="337"/>
      <c r="AI715" s="337"/>
      <c r="AJ715" s="337"/>
      <c r="AK715" s="337"/>
      <c r="AL715" s="337"/>
      <c r="AM715" s="337"/>
      <c r="AN715" s="337"/>
      <c r="AO715" s="337"/>
      <c r="AP715" s="337"/>
      <c r="AQ715" s="337"/>
      <c r="AR715" s="337"/>
      <c r="AS715" s="337"/>
      <c r="AT715" s="337"/>
      <c r="AU715" s="337"/>
      <c r="AV715" s="337"/>
      <c r="AW715" s="337"/>
      <c r="AX715" s="337"/>
      <c r="AY715" s="337"/>
      <c r="AZ715" s="337"/>
      <c r="BA715" s="337"/>
      <c r="BB715" s="337"/>
      <c r="BC715" s="337"/>
      <c r="BD715" s="337"/>
      <c r="BE715" s="337"/>
      <c r="BF715" s="337"/>
      <c r="BG715" s="337"/>
      <c r="BH715" s="337"/>
      <c r="BI715" s="337"/>
      <c r="BJ715" s="337"/>
      <c r="BK715" s="337"/>
      <c r="BL715" s="337"/>
      <c r="BM715" s="337"/>
      <c r="BN715" s="337"/>
      <c r="BO715" s="337"/>
      <c r="BP715" s="337"/>
      <c r="BQ715" s="337"/>
      <c r="BR715" s="337"/>
      <c r="BS715" s="337"/>
      <c r="BT715" s="338"/>
      <c r="BU715" s="306"/>
      <c r="BV715" s="306"/>
      <c r="BW715" s="305"/>
      <c r="BX715" s="332"/>
    </row>
    <row r="716" spans="2:86" ht="5.25" customHeight="1" x14ac:dyDescent="0.15">
      <c r="B716" s="263"/>
      <c r="C716" s="264"/>
      <c r="D716" s="265"/>
      <c r="G716" s="308" t="str">
        <f>"現在"&amp;LEN(R713)&amp;"字"</f>
        <v>現在0字</v>
      </c>
      <c r="H716" s="308"/>
      <c r="I716" s="308"/>
      <c r="J716" s="308"/>
      <c r="K716" s="308"/>
      <c r="L716" s="308"/>
      <c r="M716" s="308"/>
      <c r="N716" s="308"/>
      <c r="O716" s="308"/>
      <c r="P716" s="308"/>
      <c r="Q716" s="309"/>
      <c r="R716" s="336"/>
      <c r="S716" s="337"/>
      <c r="T716" s="337"/>
      <c r="U716" s="337"/>
      <c r="V716" s="337"/>
      <c r="W716" s="337"/>
      <c r="X716" s="337"/>
      <c r="Y716" s="337"/>
      <c r="Z716" s="337"/>
      <c r="AA716" s="337"/>
      <c r="AB716" s="337"/>
      <c r="AC716" s="337"/>
      <c r="AD716" s="337"/>
      <c r="AE716" s="337"/>
      <c r="AF716" s="337"/>
      <c r="AG716" s="337"/>
      <c r="AH716" s="337"/>
      <c r="AI716" s="337"/>
      <c r="AJ716" s="337"/>
      <c r="AK716" s="337"/>
      <c r="AL716" s="337"/>
      <c r="AM716" s="337"/>
      <c r="AN716" s="337"/>
      <c r="AO716" s="337"/>
      <c r="AP716" s="337"/>
      <c r="AQ716" s="337"/>
      <c r="AR716" s="337"/>
      <c r="AS716" s="337"/>
      <c r="AT716" s="337"/>
      <c r="AU716" s="337"/>
      <c r="AV716" s="337"/>
      <c r="AW716" s="337"/>
      <c r="AX716" s="337"/>
      <c r="AY716" s="337"/>
      <c r="AZ716" s="337"/>
      <c r="BA716" s="337"/>
      <c r="BB716" s="337"/>
      <c r="BC716" s="337"/>
      <c r="BD716" s="337"/>
      <c r="BE716" s="337"/>
      <c r="BF716" s="337"/>
      <c r="BG716" s="337"/>
      <c r="BH716" s="337"/>
      <c r="BI716" s="337"/>
      <c r="BJ716" s="337"/>
      <c r="BK716" s="337"/>
      <c r="BL716" s="337"/>
      <c r="BM716" s="337"/>
      <c r="BN716" s="337"/>
      <c r="BO716" s="337"/>
      <c r="BP716" s="337"/>
      <c r="BQ716" s="337"/>
      <c r="BR716" s="337"/>
      <c r="BS716" s="337"/>
      <c r="BT716" s="338"/>
      <c r="BU716" s="306" t="str">
        <f>IF(BV716="","",COUNTIFS($BV$197:BV716,"○"))&amp;BV716</f>
        <v/>
      </c>
      <c r="BV716" s="306" t="str">
        <f t="shared" ref="BV716" si="111">IF(BW716&lt;&gt;"","○","")</f>
        <v/>
      </c>
      <c r="BW716" s="305" t="str">
        <f>DBCS(IF(LEN(R713)&gt;48,MID(R713,49,48),""))</f>
        <v/>
      </c>
      <c r="BX716" s="305"/>
    </row>
    <row r="717" spans="2:86" ht="5.25" customHeight="1" x14ac:dyDescent="0.15">
      <c r="B717" s="263"/>
      <c r="C717" s="264"/>
      <c r="D717" s="265"/>
      <c r="G717" s="308"/>
      <c r="H717" s="308"/>
      <c r="I717" s="308"/>
      <c r="J717" s="308"/>
      <c r="K717" s="308"/>
      <c r="L717" s="308"/>
      <c r="M717" s="308"/>
      <c r="N717" s="308"/>
      <c r="O717" s="308"/>
      <c r="P717" s="308"/>
      <c r="Q717" s="309"/>
      <c r="R717" s="336"/>
      <c r="S717" s="337"/>
      <c r="T717" s="337"/>
      <c r="U717" s="337"/>
      <c r="V717" s="337"/>
      <c r="W717" s="337"/>
      <c r="X717" s="337"/>
      <c r="Y717" s="337"/>
      <c r="Z717" s="337"/>
      <c r="AA717" s="337"/>
      <c r="AB717" s="337"/>
      <c r="AC717" s="337"/>
      <c r="AD717" s="337"/>
      <c r="AE717" s="337"/>
      <c r="AF717" s="337"/>
      <c r="AG717" s="337"/>
      <c r="AH717" s="337"/>
      <c r="AI717" s="337"/>
      <c r="AJ717" s="337"/>
      <c r="AK717" s="337"/>
      <c r="AL717" s="337"/>
      <c r="AM717" s="337"/>
      <c r="AN717" s="337"/>
      <c r="AO717" s="337"/>
      <c r="AP717" s="337"/>
      <c r="AQ717" s="337"/>
      <c r="AR717" s="337"/>
      <c r="AS717" s="337"/>
      <c r="AT717" s="337"/>
      <c r="AU717" s="337"/>
      <c r="AV717" s="337"/>
      <c r="AW717" s="337"/>
      <c r="AX717" s="337"/>
      <c r="AY717" s="337"/>
      <c r="AZ717" s="337"/>
      <c r="BA717" s="337"/>
      <c r="BB717" s="337"/>
      <c r="BC717" s="337"/>
      <c r="BD717" s="337"/>
      <c r="BE717" s="337"/>
      <c r="BF717" s="337"/>
      <c r="BG717" s="337"/>
      <c r="BH717" s="337"/>
      <c r="BI717" s="337"/>
      <c r="BJ717" s="337"/>
      <c r="BK717" s="337"/>
      <c r="BL717" s="337"/>
      <c r="BM717" s="337"/>
      <c r="BN717" s="337"/>
      <c r="BO717" s="337"/>
      <c r="BP717" s="337"/>
      <c r="BQ717" s="337"/>
      <c r="BR717" s="337"/>
      <c r="BS717" s="337"/>
      <c r="BT717" s="338"/>
      <c r="BU717" s="306"/>
      <c r="BV717" s="306"/>
      <c r="BW717" s="305"/>
      <c r="BX717" s="305"/>
    </row>
    <row r="718" spans="2:86" ht="5.25" customHeight="1" x14ac:dyDescent="0.15">
      <c r="B718" s="263"/>
      <c r="C718" s="264"/>
      <c r="D718" s="265"/>
      <c r="G718" s="308"/>
      <c r="H718" s="308"/>
      <c r="I718" s="308"/>
      <c r="J718" s="308"/>
      <c r="K718" s="308"/>
      <c r="L718" s="308"/>
      <c r="M718" s="308"/>
      <c r="N718" s="308"/>
      <c r="O718" s="308"/>
      <c r="P718" s="308"/>
      <c r="Q718" s="309"/>
      <c r="R718" s="336"/>
      <c r="S718" s="337"/>
      <c r="T718" s="337"/>
      <c r="U718" s="337"/>
      <c r="V718" s="337"/>
      <c r="W718" s="337"/>
      <c r="X718" s="337"/>
      <c r="Y718" s="337"/>
      <c r="Z718" s="337"/>
      <c r="AA718" s="337"/>
      <c r="AB718" s="337"/>
      <c r="AC718" s="337"/>
      <c r="AD718" s="337"/>
      <c r="AE718" s="337"/>
      <c r="AF718" s="337"/>
      <c r="AG718" s="337"/>
      <c r="AH718" s="337"/>
      <c r="AI718" s="337"/>
      <c r="AJ718" s="337"/>
      <c r="AK718" s="337"/>
      <c r="AL718" s="337"/>
      <c r="AM718" s="337"/>
      <c r="AN718" s="337"/>
      <c r="AO718" s="337"/>
      <c r="AP718" s="337"/>
      <c r="AQ718" s="337"/>
      <c r="AR718" s="337"/>
      <c r="AS718" s="337"/>
      <c r="AT718" s="337"/>
      <c r="AU718" s="337"/>
      <c r="AV718" s="337"/>
      <c r="AW718" s="337"/>
      <c r="AX718" s="337"/>
      <c r="AY718" s="337"/>
      <c r="AZ718" s="337"/>
      <c r="BA718" s="337"/>
      <c r="BB718" s="337"/>
      <c r="BC718" s="337"/>
      <c r="BD718" s="337"/>
      <c r="BE718" s="337"/>
      <c r="BF718" s="337"/>
      <c r="BG718" s="337"/>
      <c r="BH718" s="337"/>
      <c r="BI718" s="337"/>
      <c r="BJ718" s="337"/>
      <c r="BK718" s="337"/>
      <c r="BL718" s="337"/>
      <c r="BM718" s="337"/>
      <c r="BN718" s="337"/>
      <c r="BO718" s="337"/>
      <c r="BP718" s="337"/>
      <c r="BQ718" s="337"/>
      <c r="BR718" s="337"/>
      <c r="BS718" s="337"/>
      <c r="BT718" s="338"/>
      <c r="BU718" s="306"/>
      <c r="BV718" s="306"/>
      <c r="BW718" s="305"/>
      <c r="BX718" s="305"/>
    </row>
    <row r="719" spans="2:86" ht="5.25" customHeight="1" x14ac:dyDescent="0.15">
      <c r="B719" s="263"/>
      <c r="C719" s="264"/>
      <c r="D719" s="265"/>
      <c r="G719" s="308"/>
      <c r="H719" s="308"/>
      <c r="I719" s="308"/>
      <c r="J719" s="308"/>
      <c r="K719" s="308"/>
      <c r="L719" s="308"/>
      <c r="M719" s="308"/>
      <c r="N719" s="308"/>
      <c r="O719" s="308"/>
      <c r="P719" s="308"/>
      <c r="Q719" s="309"/>
      <c r="R719" s="336"/>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c r="AT719" s="337"/>
      <c r="AU719" s="337"/>
      <c r="AV719" s="337"/>
      <c r="AW719" s="337"/>
      <c r="AX719" s="337"/>
      <c r="AY719" s="337"/>
      <c r="AZ719" s="337"/>
      <c r="BA719" s="337"/>
      <c r="BB719" s="337"/>
      <c r="BC719" s="337"/>
      <c r="BD719" s="337"/>
      <c r="BE719" s="337"/>
      <c r="BF719" s="337"/>
      <c r="BG719" s="337"/>
      <c r="BH719" s="337"/>
      <c r="BI719" s="337"/>
      <c r="BJ719" s="337"/>
      <c r="BK719" s="337"/>
      <c r="BL719" s="337"/>
      <c r="BM719" s="337"/>
      <c r="BN719" s="337"/>
      <c r="BO719" s="337"/>
      <c r="BP719" s="337"/>
      <c r="BQ719" s="337"/>
      <c r="BR719" s="337"/>
      <c r="BS719" s="337"/>
      <c r="BT719" s="338"/>
      <c r="BU719" s="306" t="str">
        <f>IF(BV719="","",COUNTIFS($BV$197:BV719,"○"))&amp;BV719</f>
        <v/>
      </c>
      <c r="BV719" s="306" t="str">
        <f t="shared" ref="BV719" si="112">IF(BW719&lt;&gt;"","○","")</f>
        <v/>
      </c>
      <c r="BW719" s="305" t="str">
        <f>DBCS(IF(LEN(R713)&gt;98,MID(R713,97,48),""))</f>
        <v/>
      </c>
      <c r="BX719" s="305"/>
    </row>
    <row r="720" spans="2:86" ht="5.25" customHeight="1" x14ac:dyDescent="0.15">
      <c r="B720" s="263"/>
      <c r="C720" s="264"/>
      <c r="D720" s="265"/>
      <c r="G720" s="308"/>
      <c r="H720" s="308"/>
      <c r="I720" s="308"/>
      <c r="J720" s="308"/>
      <c r="K720" s="308"/>
      <c r="L720" s="308"/>
      <c r="M720" s="308"/>
      <c r="N720" s="308"/>
      <c r="O720" s="308"/>
      <c r="P720" s="308"/>
      <c r="Q720" s="309"/>
      <c r="R720" s="336"/>
      <c r="S720" s="337"/>
      <c r="T720" s="337"/>
      <c r="U720" s="337"/>
      <c r="V720" s="337"/>
      <c r="W720" s="337"/>
      <c r="X720" s="337"/>
      <c r="Y720" s="337"/>
      <c r="Z720" s="337"/>
      <c r="AA720" s="337"/>
      <c r="AB720" s="337"/>
      <c r="AC720" s="337"/>
      <c r="AD720" s="337"/>
      <c r="AE720" s="337"/>
      <c r="AF720" s="337"/>
      <c r="AG720" s="337"/>
      <c r="AH720" s="337"/>
      <c r="AI720" s="337"/>
      <c r="AJ720" s="337"/>
      <c r="AK720" s="337"/>
      <c r="AL720" s="337"/>
      <c r="AM720" s="337"/>
      <c r="AN720" s="337"/>
      <c r="AO720" s="337"/>
      <c r="AP720" s="337"/>
      <c r="AQ720" s="337"/>
      <c r="AR720" s="337"/>
      <c r="AS720" s="337"/>
      <c r="AT720" s="337"/>
      <c r="AU720" s="337"/>
      <c r="AV720" s="337"/>
      <c r="AW720" s="337"/>
      <c r="AX720" s="337"/>
      <c r="AY720" s="337"/>
      <c r="AZ720" s="337"/>
      <c r="BA720" s="337"/>
      <c r="BB720" s="337"/>
      <c r="BC720" s="337"/>
      <c r="BD720" s="337"/>
      <c r="BE720" s="337"/>
      <c r="BF720" s="337"/>
      <c r="BG720" s="337"/>
      <c r="BH720" s="337"/>
      <c r="BI720" s="337"/>
      <c r="BJ720" s="337"/>
      <c r="BK720" s="337"/>
      <c r="BL720" s="337"/>
      <c r="BM720" s="337"/>
      <c r="BN720" s="337"/>
      <c r="BO720" s="337"/>
      <c r="BP720" s="337"/>
      <c r="BQ720" s="337"/>
      <c r="BR720" s="337"/>
      <c r="BS720" s="337"/>
      <c r="BT720" s="338"/>
      <c r="BU720" s="306"/>
      <c r="BV720" s="306"/>
      <c r="BW720" s="305"/>
      <c r="BX720" s="305"/>
    </row>
    <row r="721" spans="2:76" ht="5.25" customHeight="1" x14ac:dyDescent="0.15">
      <c r="B721" s="263"/>
      <c r="C721" s="264"/>
      <c r="D721" s="265"/>
      <c r="G721" s="308"/>
      <c r="H721" s="308"/>
      <c r="I721" s="308"/>
      <c r="J721" s="308"/>
      <c r="K721" s="308"/>
      <c r="L721" s="308"/>
      <c r="M721" s="308"/>
      <c r="N721" s="308"/>
      <c r="O721" s="308"/>
      <c r="P721" s="308"/>
      <c r="Q721" s="309"/>
      <c r="R721" s="339"/>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c r="AT721" s="340"/>
      <c r="AU721" s="340"/>
      <c r="AV721" s="340"/>
      <c r="AW721" s="340"/>
      <c r="AX721" s="340"/>
      <c r="AY721" s="340"/>
      <c r="AZ721" s="340"/>
      <c r="BA721" s="340"/>
      <c r="BB721" s="340"/>
      <c r="BC721" s="340"/>
      <c r="BD721" s="340"/>
      <c r="BE721" s="340"/>
      <c r="BF721" s="340"/>
      <c r="BG721" s="340"/>
      <c r="BH721" s="340"/>
      <c r="BI721" s="340"/>
      <c r="BJ721" s="340"/>
      <c r="BK721" s="340"/>
      <c r="BL721" s="340"/>
      <c r="BM721" s="340"/>
      <c r="BN721" s="340"/>
      <c r="BO721" s="340"/>
      <c r="BP721" s="340"/>
      <c r="BQ721" s="340"/>
      <c r="BR721" s="340"/>
      <c r="BS721" s="340"/>
      <c r="BT721" s="341"/>
      <c r="BU721" s="306"/>
      <c r="BV721" s="306"/>
      <c r="BW721" s="305"/>
      <c r="BX721" s="305"/>
    </row>
    <row r="722" spans="2:76" ht="5.25" customHeight="1" x14ac:dyDescent="0.15">
      <c r="B722" s="263"/>
      <c r="C722" s="264"/>
      <c r="D722" s="265"/>
    </row>
    <row r="723" spans="2:76" ht="5.25" customHeight="1" x14ac:dyDescent="0.15">
      <c r="B723" s="263"/>
      <c r="C723" s="264"/>
      <c r="D723" s="265"/>
      <c r="G723" s="320" t="s">
        <v>258</v>
      </c>
      <c r="H723" s="320"/>
      <c r="I723" s="320"/>
      <c r="J723" s="320"/>
      <c r="K723" s="320"/>
      <c r="L723" s="320"/>
      <c r="M723" s="320"/>
      <c r="N723" s="320"/>
      <c r="O723" s="320"/>
      <c r="P723" s="320"/>
      <c r="Q723" s="321"/>
      <c r="R723" s="333"/>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c r="AU723" s="334"/>
      <c r="AV723" s="334"/>
      <c r="AW723" s="334"/>
      <c r="AX723" s="334"/>
      <c r="AY723" s="334"/>
      <c r="AZ723" s="334"/>
      <c r="BA723" s="334"/>
      <c r="BB723" s="334"/>
      <c r="BC723" s="334"/>
      <c r="BD723" s="334"/>
      <c r="BE723" s="334"/>
      <c r="BF723" s="334"/>
      <c r="BG723" s="334"/>
      <c r="BH723" s="334"/>
      <c r="BI723" s="334"/>
      <c r="BJ723" s="334"/>
      <c r="BK723" s="334"/>
      <c r="BL723" s="334"/>
      <c r="BM723" s="334"/>
      <c r="BN723" s="334"/>
      <c r="BO723" s="334"/>
      <c r="BP723" s="334"/>
      <c r="BQ723" s="334"/>
      <c r="BR723" s="334"/>
      <c r="BS723" s="334"/>
      <c r="BT723" s="335"/>
      <c r="BU723" s="306" t="str">
        <f>IF(BV723="","",COUNTIFS($BV$197:BV723,"○"))&amp;BV723</f>
        <v/>
      </c>
      <c r="BV723" s="306" t="str">
        <f>IF(BW723&lt;&gt;"","○","")</f>
        <v/>
      </c>
      <c r="BW723" s="305" t="str">
        <f>DBCS(MID(R723,1,48))</f>
        <v/>
      </c>
      <c r="BX723" s="332" t="s">
        <v>160</v>
      </c>
    </row>
    <row r="724" spans="2:76" ht="5.25" customHeight="1" x14ac:dyDescent="0.15">
      <c r="B724" s="263"/>
      <c r="C724" s="264"/>
      <c r="D724" s="265"/>
      <c r="G724" s="320"/>
      <c r="H724" s="320"/>
      <c r="I724" s="320"/>
      <c r="J724" s="320"/>
      <c r="K724" s="320"/>
      <c r="L724" s="320"/>
      <c r="M724" s="320"/>
      <c r="N724" s="320"/>
      <c r="O724" s="320"/>
      <c r="P724" s="320"/>
      <c r="Q724" s="321"/>
      <c r="R724" s="336"/>
      <c r="S724" s="337"/>
      <c r="T724" s="337"/>
      <c r="U724" s="337"/>
      <c r="V724" s="337"/>
      <c r="W724" s="337"/>
      <c r="X724" s="337"/>
      <c r="Y724" s="337"/>
      <c r="Z724" s="337"/>
      <c r="AA724" s="337"/>
      <c r="AB724" s="337"/>
      <c r="AC724" s="337"/>
      <c r="AD724" s="337"/>
      <c r="AE724" s="337"/>
      <c r="AF724" s="337"/>
      <c r="AG724" s="337"/>
      <c r="AH724" s="337"/>
      <c r="AI724" s="337"/>
      <c r="AJ724" s="337"/>
      <c r="AK724" s="337"/>
      <c r="AL724" s="337"/>
      <c r="AM724" s="337"/>
      <c r="AN724" s="337"/>
      <c r="AO724" s="337"/>
      <c r="AP724" s="337"/>
      <c r="AQ724" s="337"/>
      <c r="AR724" s="337"/>
      <c r="AS724" s="337"/>
      <c r="AT724" s="337"/>
      <c r="AU724" s="337"/>
      <c r="AV724" s="337"/>
      <c r="AW724" s="337"/>
      <c r="AX724" s="337"/>
      <c r="AY724" s="337"/>
      <c r="AZ724" s="337"/>
      <c r="BA724" s="337"/>
      <c r="BB724" s="337"/>
      <c r="BC724" s="337"/>
      <c r="BD724" s="337"/>
      <c r="BE724" s="337"/>
      <c r="BF724" s="337"/>
      <c r="BG724" s="337"/>
      <c r="BH724" s="337"/>
      <c r="BI724" s="337"/>
      <c r="BJ724" s="337"/>
      <c r="BK724" s="337"/>
      <c r="BL724" s="337"/>
      <c r="BM724" s="337"/>
      <c r="BN724" s="337"/>
      <c r="BO724" s="337"/>
      <c r="BP724" s="337"/>
      <c r="BQ724" s="337"/>
      <c r="BR724" s="337"/>
      <c r="BS724" s="337"/>
      <c r="BT724" s="338"/>
      <c r="BU724" s="306"/>
      <c r="BV724" s="306"/>
      <c r="BW724" s="305"/>
      <c r="BX724" s="332"/>
    </row>
    <row r="725" spans="2:76" ht="5.25" customHeight="1" x14ac:dyDescent="0.15">
      <c r="B725" s="263"/>
      <c r="C725" s="264"/>
      <c r="D725" s="265"/>
      <c r="G725" s="320"/>
      <c r="H725" s="320"/>
      <c r="I725" s="320"/>
      <c r="J725" s="320"/>
      <c r="K725" s="320"/>
      <c r="L725" s="320"/>
      <c r="M725" s="320"/>
      <c r="N725" s="320"/>
      <c r="O725" s="320"/>
      <c r="P725" s="320"/>
      <c r="Q725" s="321"/>
      <c r="R725" s="336"/>
      <c r="S725" s="337"/>
      <c r="T725" s="337"/>
      <c r="U725" s="337"/>
      <c r="V725" s="337"/>
      <c r="W725" s="337"/>
      <c r="X725" s="337"/>
      <c r="Y725" s="337"/>
      <c r="Z725" s="337"/>
      <c r="AA725" s="337"/>
      <c r="AB725" s="337"/>
      <c r="AC725" s="337"/>
      <c r="AD725" s="337"/>
      <c r="AE725" s="337"/>
      <c r="AF725" s="337"/>
      <c r="AG725" s="337"/>
      <c r="AH725" s="337"/>
      <c r="AI725" s="337"/>
      <c r="AJ725" s="337"/>
      <c r="AK725" s="337"/>
      <c r="AL725" s="337"/>
      <c r="AM725" s="337"/>
      <c r="AN725" s="337"/>
      <c r="AO725" s="337"/>
      <c r="AP725" s="337"/>
      <c r="AQ725" s="337"/>
      <c r="AR725" s="337"/>
      <c r="AS725" s="337"/>
      <c r="AT725" s="337"/>
      <c r="AU725" s="337"/>
      <c r="AV725" s="337"/>
      <c r="AW725" s="337"/>
      <c r="AX725" s="337"/>
      <c r="AY725" s="337"/>
      <c r="AZ725" s="337"/>
      <c r="BA725" s="337"/>
      <c r="BB725" s="337"/>
      <c r="BC725" s="337"/>
      <c r="BD725" s="337"/>
      <c r="BE725" s="337"/>
      <c r="BF725" s="337"/>
      <c r="BG725" s="337"/>
      <c r="BH725" s="337"/>
      <c r="BI725" s="337"/>
      <c r="BJ725" s="337"/>
      <c r="BK725" s="337"/>
      <c r="BL725" s="337"/>
      <c r="BM725" s="337"/>
      <c r="BN725" s="337"/>
      <c r="BO725" s="337"/>
      <c r="BP725" s="337"/>
      <c r="BQ725" s="337"/>
      <c r="BR725" s="337"/>
      <c r="BS725" s="337"/>
      <c r="BT725" s="338"/>
      <c r="BU725" s="306"/>
      <c r="BV725" s="306"/>
      <c r="BW725" s="305"/>
      <c r="BX725" s="332"/>
    </row>
    <row r="726" spans="2:76" ht="5.25" customHeight="1" x14ac:dyDescent="0.15">
      <c r="B726" s="263"/>
      <c r="C726" s="264"/>
      <c r="D726" s="265"/>
      <c r="G726" s="308" t="str">
        <f>"現在"&amp;LEN(R723)&amp;"字"</f>
        <v>現在0字</v>
      </c>
      <c r="H726" s="308"/>
      <c r="I726" s="308"/>
      <c r="J726" s="308"/>
      <c r="K726" s="308"/>
      <c r="L726" s="308"/>
      <c r="M726" s="308"/>
      <c r="N726" s="308"/>
      <c r="O726" s="308"/>
      <c r="P726" s="308"/>
      <c r="Q726" s="309"/>
      <c r="R726" s="336"/>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7"/>
      <c r="AY726" s="337"/>
      <c r="AZ726" s="337"/>
      <c r="BA726" s="337"/>
      <c r="BB726" s="337"/>
      <c r="BC726" s="337"/>
      <c r="BD726" s="337"/>
      <c r="BE726" s="337"/>
      <c r="BF726" s="337"/>
      <c r="BG726" s="337"/>
      <c r="BH726" s="337"/>
      <c r="BI726" s="337"/>
      <c r="BJ726" s="337"/>
      <c r="BK726" s="337"/>
      <c r="BL726" s="337"/>
      <c r="BM726" s="337"/>
      <c r="BN726" s="337"/>
      <c r="BO726" s="337"/>
      <c r="BP726" s="337"/>
      <c r="BQ726" s="337"/>
      <c r="BR726" s="337"/>
      <c r="BS726" s="337"/>
      <c r="BT726" s="338"/>
      <c r="BU726" s="306" t="str">
        <f>IF(BV726="","",COUNTIFS($BV$197:BV726,"○"))&amp;BV726</f>
        <v/>
      </c>
      <c r="BV726" s="306" t="str">
        <f t="shared" ref="BV726" si="113">IF(BW726&lt;&gt;"","○","")</f>
        <v/>
      </c>
      <c r="BW726" s="305" t="str">
        <f>DBCS(IF(LEN(R723)&gt;48,MID(R723,49,48),""))</f>
        <v/>
      </c>
      <c r="BX726" s="305"/>
    </row>
    <row r="727" spans="2:76" ht="5.25" customHeight="1" x14ac:dyDescent="0.15">
      <c r="B727" s="263"/>
      <c r="C727" s="264"/>
      <c r="D727" s="265"/>
      <c r="G727" s="308"/>
      <c r="H727" s="308"/>
      <c r="I727" s="308"/>
      <c r="J727" s="308"/>
      <c r="K727" s="308"/>
      <c r="L727" s="308"/>
      <c r="M727" s="308"/>
      <c r="N727" s="308"/>
      <c r="O727" s="308"/>
      <c r="P727" s="308"/>
      <c r="Q727" s="309"/>
      <c r="R727" s="336"/>
      <c r="S727" s="337"/>
      <c r="T727" s="337"/>
      <c r="U727" s="337"/>
      <c r="V727" s="337"/>
      <c r="W727" s="337"/>
      <c r="X727" s="337"/>
      <c r="Y727" s="337"/>
      <c r="Z727" s="337"/>
      <c r="AA727" s="337"/>
      <c r="AB727" s="337"/>
      <c r="AC727" s="337"/>
      <c r="AD727" s="337"/>
      <c r="AE727" s="337"/>
      <c r="AF727" s="337"/>
      <c r="AG727" s="337"/>
      <c r="AH727" s="337"/>
      <c r="AI727" s="337"/>
      <c r="AJ727" s="337"/>
      <c r="AK727" s="337"/>
      <c r="AL727" s="337"/>
      <c r="AM727" s="337"/>
      <c r="AN727" s="337"/>
      <c r="AO727" s="337"/>
      <c r="AP727" s="337"/>
      <c r="AQ727" s="337"/>
      <c r="AR727" s="337"/>
      <c r="AS727" s="337"/>
      <c r="AT727" s="337"/>
      <c r="AU727" s="337"/>
      <c r="AV727" s="337"/>
      <c r="AW727" s="337"/>
      <c r="AX727" s="337"/>
      <c r="AY727" s="337"/>
      <c r="AZ727" s="337"/>
      <c r="BA727" s="337"/>
      <c r="BB727" s="337"/>
      <c r="BC727" s="337"/>
      <c r="BD727" s="337"/>
      <c r="BE727" s="337"/>
      <c r="BF727" s="337"/>
      <c r="BG727" s="337"/>
      <c r="BH727" s="337"/>
      <c r="BI727" s="337"/>
      <c r="BJ727" s="337"/>
      <c r="BK727" s="337"/>
      <c r="BL727" s="337"/>
      <c r="BM727" s="337"/>
      <c r="BN727" s="337"/>
      <c r="BO727" s="337"/>
      <c r="BP727" s="337"/>
      <c r="BQ727" s="337"/>
      <c r="BR727" s="337"/>
      <c r="BS727" s="337"/>
      <c r="BT727" s="338"/>
      <c r="BU727" s="306"/>
      <c r="BV727" s="306"/>
      <c r="BW727" s="305"/>
      <c r="BX727" s="305"/>
    </row>
    <row r="728" spans="2:76" ht="5.25" customHeight="1" x14ac:dyDescent="0.15">
      <c r="B728" s="263"/>
      <c r="C728" s="264"/>
      <c r="D728" s="265"/>
      <c r="G728" s="308"/>
      <c r="H728" s="308"/>
      <c r="I728" s="308"/>
      <c r="J728" s="308"/>
      <c r="K728" s="308"/>
      <c r="L728" s="308"/>
      <c r="M728" s="308"/>
      <c r="N728" s="308"/>
      <c r="O728" s="308"/>
      <c r="P728" s="308"/>
      <c r="Q728" s="309"/>
      <c r="R728" s="336"/>
      <c r="S728" s="337"/>
      <c r="T728" s="337"/>
      <c r="U728" s="337"/>
      <c r="V728" s="337"/>
      <c r="W728" s="337"/>
      <c r="X728" s="337"/>
      <c r="Y728" s="337"/>
      <c r="Z728" s="337"/>
      <c r="AA728" s="337"/>
      <c r="AB728" s="337"/>
      <c r="AC728" s="337"/>
      <c r="AD728" s="337"/>
      <c r="AE728" s="337"/>
      <c r="AF728" s="337"/>
      <c r="AG728" s="337"/>
      <c r="AH728" s="337"/>
      <c r="AI728" s="337"/>
      <c r="AJ728" s="337"/>
      <c r="AK728" s="337"/>
      <c r="AL728" s="337"/>
      <c r="AM728" s="337"/>
      <c r="AN728" s="337"/>
      <c r="AO728" s="337"/>
      <c r="AP728" s="337"/>
      <c r="AQ728" s="337"/>
      <c r="AR728" s="337"/>
      <c r="AS728" s="337"/>
      <c r="AT728" s="337"/>
      <c r="AU728" s="337"/>
      <c r="AV728" s="337"/>
      <c r="AW728" s="337"/>
      <c r="AX728" s="337"/>
      <c r="AY728" s="337"/>
      <c r="AZ728" s="337"/>
      <c r="BA728" s="337"/>
      <c r="BB728" s="337"/>
      <c r="BC728" s="337"/>
      <c r="BD728" s="337"/>
      <c r="BE728" s="337"/>
      <c r="BF728" s="337"/>
      <c r="BG728" s="337"/>
      <c r="BH728" s="337"/>
      <c r="BI728" s="337"/>
      <c r="BJ728" s="337"/>
      <c r="BK728" s="337"/>
      <c r="BL728" s="337"/>
      <c r="BM728" s="337"/>
      <c r="BN728" s="337"/>
      <c r="BO728" s="337"/>
      <c r="BP728" s="337"/>
      <c r="BQ728" s="337"/>
      <c r="BR728" s="337"/>
      <c r="BS728" s="337"/>
      <c r="BT728" s="338"/>
      <c r="BU728" s="306"/>
      <c r="BV728" s="306"/>
      <c r="BW728" s="305"/>
      <c r="BX728" s="305"/>
    </row>
    <row r="729" spans="2:76" ht="5.25" customHeight="1" x14ac:dyDescent="0.15">
      <c r="B729" s="263"/>
      <c r="C729" s="264"/>
      <c r="D729" s="265"/>
      <c r="G729" s="308"/>
      <c r="H729" s="308"/>
      <c r="I729" s="308"/>
      <c r="J729" s="308"/>
      <c r="K729" s="308"/>
      <c r="L729" s="308"/>
      <c r="M729" s="308"/>
      <c r="N729" s="308"/>
      <c r="O729" s="308"/>
      <c r="P729" s="308"/>
      <c r="Q729" s="309"/>
      <c r="R729" s="336"/>
      <c r="S729" s="337"/>
      <c r="T729" s="337"/>
      <c r="U729" s="337"/>
      <c r="V729" s="337"/>
      <c r="W729" s="337"/>
      <c r="X729" s="337"/>
      <c r="Y729" s="337"/>
      <c r="Z729" s="337"/>
      <c r="AA729" s="337"/>
      <c r="AB729" s="337"/>
      <c r="AC729" s="337"/>
      <c r="AD729" s="337"/>
      <c r="AE729" s="337"/>
      <c r="AF729" s="337"/>
      <c r="AG729" s="337"/>
      <c r="AH729" s="337"/>
      <c r="AI729" s="337"/>
      <c r="AJ729" s="337"/>
      <c r="AK729" s="337"/>
      <c r="AL729" s="337"/>
      <c r="AM729" s="337"/>
      <c r="AN729" s="337"/>
      <c r="AO729" s="337"/>
      <c r="AP729" s="337"/>
      <c r="AQ729" s="337"/>
      <c r="AR729" s="337"/>
      <c r="AS729" s="337"/>
      <c r="AT729" s="337"/>
      <c r="AU729" s="337"/>
      <c r="AV729" s="337"/>
      <c r="AW729" s="337"/>
      <c r="AX729" s="337"/>
      <c r="AY729" s="337"/>
      <c r="AZ729" s="337"/>
      <c r="BA729" s="337"/>
      <c r="BB729" s="337"/>
      <c r="BC729" s="337"/>
      <c r="BD729" s="337"/>
      <c r="BE729" s="337"/>
      <c r="BF729" s="337"/>
      <c r="BG729" s="337"/>
      <c r="BH729" s="337"/>
      <c r="BI729" s="337"/>
      <c r="BJ729" s="337"/>
      <c r="BK729" s="337"/>
      <c r="BL729" s="337"/>
      <c r="BM729" s="337"/>
      <c r="BN729" s="337"/>
      <c r="BO729" s="337"/>
      <c r="BP729" s="337"/>
      <c r="BQ729" s="337"/>
      <c r="BR729" s="337"/>
      <c r="BS729" s="337"/>
      <c r="BT729" s="338"/>
      <c r="BU729" s="306" t="str">
        <f>IF(BV729="","",COUNTIFS($BV$197:BV729,"○"))&amp;BV729</f>
        <v/>
      </c>
      <c r="BV729" s="306" t="str">
        <f t="shared" ref="BV729" si="114">IF(BW729&lt;&gt;"","○","")</f>
        <v/>
      </c>
      <c r="BW729" s="305" t="str">
        <f>DBCS(IF(LEN(R723)&gt;98,MID(R723,97,48),""))</f>
        <v/>
      </c>
      <c r="BX729" s="305"/>
    </row>
    <row r="730" spans="2:76" ht="5.25" customHeight="1" x14ac:dyDescent="0.15">
      <c r="B730" s="263"/>
      <c r="C730" s="264"/>
      <c r="D730" s="265"/>
      <c r="G730" s="308"/>
      <c r="H730" s="308"/>
      <c r="I730" s="308"/>
      <c r="J730" s="308"/>
      <c r="K730" s="308"/>
      <c r="L730" s="308"/>
      <c r="M730" s="308"/>
      <c r="N730" s="308"/>
      <c r="O730" s="308"/>
      <c r="P730" s="308"/>
      <c r="Q730" s="309"/>
      <c r="R730" s="336"/>
      <c r="S730" s="337"/>
      <c r="T730" s="337"/>
      <c r="U730" s="337"/>
      <c r="V730" s="337"/>
      <c r="W730" s="337"/>
      <c r="X730" s="337"/>
      <c r="Y730" s="337"/>
      <c r="Z730" s="337"/>
      <c r="AA730" s="337"/>
      <c r="AB730" s="337"/>
      <c r="AC730" s="337"/>
      <c r="AD730" s="337"/>
      <c r="AE730" s="337"/>
      <c r="AF730" s="337"/>
      <c r="AG730" s="337"/>
      <c r="AH730" s="337"/>
      <c r="AI730" s="337"/>
      <c r="AJ730" s="337"/>
      <c r="AK730" s="337"/>
      <c r="AL730" s="337"/>
      <c r="AM730" s="337"/>
      <c r="AN730" s="337"/>
      <c r="AO730" s="337"/>
      <c r="AP730" s="337"/>
      <c r="AQ730" s="337"/>
      <c r="AR730" s="337"/>
      <c r="AS730" s="337"/>
      <c r="AT730" s="337"/>
      <c r="AU730" s="337"/>
      <c r="AV730" s="337"/>
      <c r="AW730" s="337"/>
      <c r="AX730" s="337"/>
      <c r="AY730" s="337"/>
      <c r="AZ730" s="337"/>
      <c r="BA730" s="337"/>
      <c r="BB730" s="337"/>
      <c r="BC730" s="337"/>
      <c r="BD730" s="337"/>
      <c r="BE730" s="337"/>
      <c r="BF730" s="337"/>
      <c r="BG730" s="337"/>
      <c r="BH730" s="337"/>
      <c r="BI730" s="337"/>
      <c r="BJ730" s="337"/>
      <c r="BK730" s="337"/>
      <c r="BL730" s="337"/>
      <c r="BM730" s="337"/>
      <c r="BN730" s="337"/>
      <c r="BO730" s="337"/>
      <c r="BP730" s="337"/>
      <c r="BQ730" s="337"/>
      <c r="BR730" s="337"/>
      <c r="BS730" s="337"/>
      <c r="BT730" s="338"/>
      <c r="BU730" s="306"/>
      <c r="BV730" s="306"/>
      <c r="BW730" s="305"/>
      <c r="BX730" s="305"/>
    </row>
    <row r="731" spans="2:76" ht="5.25" customHeight="1" x14ac:dyDescent="0.15">
      <c r="B731" s="263"/>
      <c r="C731" s="264"/>
      <c r="D731" s="265"/>
      <c r="G731" s="308"/>
      <c r="H731" s="308"/>
      <c r="I731" s="308"/>
      <c r="J731" s="308"/>
      <c r="K731" s="308"/>
      <c r="L731" s="308"/>
      <c r="M731" s="308"/>
      <c r="N731" s="308"/>
      <c r="O731" s="308"/>
      <c r="P731" s="308"/>
      <c r="Q731" s="309"/>
      <c r="R731" s="339"/>
      <c r="S731" s="340"/>
      <c r="T731" s="340"/>
      <c r="U731" s="340"/>
      <c r="V731" s="340"/>
      <c r="W731" s="340"/>
      <c r="X731" s="340"/>
      <c r="Y731" s="340"/>
      <c r="Z731" s="340"/>
      <c r="AA731" s="340"/>
      <c r="AB731" s="340"/>
      <c r="AC731" s="340"/>
      <c r="AD731" s="340"/>
      <c r="AE731" s="340"/>
      <c r="AF731" s="340"/>
      <c r="AG731" s="340"/>
      <c r="AH731" s="340"/>
      <c r="AI731" s="340"/>
      <c r="AJ731" s="340"/>
      <c r="AK731" s="340"/>
      <c r="AL731" s="340"/>
      <c r="AM731" s="340"/>
      <c r="AN731" s="340"/>
      <c r="AO731" s="340"/>
      <c r="AP731" s="340"/>
      <c r="AQ731" s="340"/>
      <c r="AR731" s="340"/>
      <c r="AS731" s="340"/>
      <c r="AT731" s="340"/>
      <c r="AU731" s="340"/>
      <c r="AV731" s="340"/>
      <c r="AW731" s="340"/>
      <c r="AX731" s="340"/>
      <c r="AY731" s="340"/>
      <c r="AZ731" s="340"/>
      <c r="BA731" s="340"/>
      <c r="BB731" s="340"/>
      <c r="BC731" s="340"/>
      <c r="BD731" s="340"/>
      <c r="BE731" s="340"/>
      <c r="BF731" s="340"/>
      <c r="BG731" s="340"/>
      <c r="BH731" s="340"/>
      <c r="BI731" s="340"/>
      <c r="BJ731" s="340"/>
      <c r="BK731" s="340"/>
      <c r="BL731" s="340"/>
      <c r="BM731" s="340"/>
      <c r="BN731" s="340"/>
      <c r="BO731" s="340"/>
      <c r="BP731" s="340"/>
      <c r="BQ731" s="340"/>
      <c r="BR731" s="340"/>
      <c r="BS731" s="340"/>
      <c r="BT731" s="341"/>
      <c r="BU731" s="306"/>
      <c r="BV731" s="306"/>
      <c r="BW731" s="305"/>
      <c r="BX731" s="305"/>
    </row>
    <row r="732" spans="2:76" ht="5.25" customHeight="1" x14ac:dyDescent="0.15">
      <c r="B732" s="263"/>
      <c r="C732" s="264"/>
      <c r="D732" s="265"/>
    </row>
    <row r="733" spans="2:76" ht="5.25" customHeight="1" x14ac:dyDescent="0.15">
      <c r="B733" s="263"/>
      <c r="C733" s="264"/>
      <c r="D733" s="265"/>
      <c r="G733" s="320" t="s">
        <v>259</v>
      </c>
      <c r="H733" s="320"/>
      <c r="I733" s="320"/>
      <c r="J733" s="320"/>
      <c r="K733" s="320"/>
      <c r="L733" s="320"/>
      <c r="M733" s="320"/>
      <c r="N733" s="320"/>
      <c r="O733" s="320"/>
      <c r="P733" s="320"/>
      <c r="Q733" s="321"/>
      <c r="R733" s="333"/>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c r="AU733" s="334"/>
      <c r="AV733" s="334"/>
      <c r="AW733" s="334"/>
      <c r="AX733" s="334"/>
      <c r="AY733" s="334"/>
      <c r="AZ733" s="334"/>
      <c r="BA733" s="334"/>
      <c r="BB733" s="334"/>
      <c r="BC733" s="334"/>
      <c r="BD733" s="334"/>
      <c r="BE733" s="334"/>
      <c r="BF733" s="334"/>
      <c r="BG733" s="334"/>
      <c r="BH733" s="334"/>
      <c r="BI733" s="334"/>
      <c r="BJ733" s="334"/>
      <c r="BK733" s="334"/>
      <c r="BL733" s="334"/>
      <c r="BM733" s="334"/>
      <c r="BN733" s="334"/>
      <c r="BO733" s="334"/>
      <c r="BP733" s="334"/>
      <c r="BQ733" s="334"/>
      <c r="BR733" s="334"/>
      <c r="BS733" s="334"/>
      <c r="BT733" s="335"/>
      <c r="BU733" s="306" t="str">
        <f>IF(BV733="","",COUNTIFS($BV$197:BV733,"○"))&amp;BV733</f>
        <v/>
      </c>
      <c r="BV733" s="306" t="str">
        <f>IF(BW733&lt;&gt;"","○","")</f>
        <v/>
      </c>
      <c r="BW733" s="305" t="str">
        <f>DBCS(MID(R733,1,48))</f>
        <v/>
      </c>
      <c r="BX733" s="332" t="s">
        <v>161</v>
      </c>
    </row>
    <row r="734" spans="2:76" ht="5.25" customHeight="1" x14ac:dyDescent="0.15">
      <c r="B734" s="263"/>
      <c r="C734" s="264"/>
      <c r="D734" s="265"/>
      <c r="G734" s="320"/>
      <c r="H734" s="320"/>
      <c r="I734" s="320"/>
      <c r="J734" s="320"/>
      <c r="K734" s="320"/>
      <c r="L734" s="320"/>
      <c r="M734" s="320"/>
      <c r="N734" s="320"/>
      <c r="O734" s="320"/>
      <c r="P734" s="320"/>
      <c r="Q734" s="321"/>
      <c r="R734" s="336"/>
      <c r="S734" s="337"/>
      <c r="T734" s="337"/>
      <c r="U734" s="337"/>
      <c r="V734" s="337"/>
      <c r="W734" s="337"/>
      <c r="X734" s="337"/>
      <c r="Y734" s="337"/>
      <c r="Z734" s="337"/>
      <c r="AA734" s="337"/>
      <c r="AB734" s="337"/>
      <c r="AC734" s="337"/>
      <c r="AD734" s="337"/>
      <c r="AE734" s="337"/>
      <c r="AF734" s="337"/>
      <c r="AG734" s="337"/>
      <c r="AH734" s="337"/>
      <c r="AI734" s="337"/>
      <c r="AJ734" s="337"/>
      <c r="AK734" s="337"/>
      <c r="AL734" s="337"/>
      <c r="AM734" s="337"/>
      <c r="AN734" s="337"/>
      <c r="AO734" s="337"/>
      <c r="AP734" s="337"/>
      <c r="AQ734" s="337"/>
      <c r="AR734" s="337"/>
      <c r="AS734" s="337"/>
      <c r="AT734" s="337"/>
      <c r="AU734" s="337"/>
      <c r="AV734" s="337"/>
      <c r="AW734" s="337"/>
      <c r="AX734" s="337"/>
      <c r="AY734" s="337"/>
      <c r="AZ734" s="337"/>
      <c r="BA734" s="337"/>
      <c r="BB734" s="337"/>
      <c r="BC734" s="337"/>
      <c r="BD734" s="337"/>
      <c r="BE734" s="337"/>
      <c r="BF734" s="337"/>
      <c r="BG734" s="337"/>
      <c r="BH734" s="337"/>
      <c r="BI734" s="337"/>
      <c r="BJ734" s="337"/>
      <c r="BK734" s="337"/>
      <c r="BL734" s="337"/>
      <c r="BM734" s="337"/>
      <c r="BN734" s="337"/>
      <c r="BO734" s="337"/>
      <c r="BP734" s="337"/>
      <c r="BQ734" s="337"/>
      <c r="BR734" s="337"/>
      <c r="BS734" s="337"/>
      <c r="BT734" s="338"/>
      <c r="BU734" s="306"/>
      <c r="BV734" s="306"/>
      <c r="BW734" s="305"/>
      <c r="BX734" s="332"/>
    </row>
    <row r="735" spans="2:76" ht="5.25" customHeight="1" x14ac:dyDescent="0.15">
      <c r="B735" s="263"/>
      <c r="C735" s="264"/>
      <c r="D735" s="265"/>
      <c r="G735" s="320"/>
      <c r="H735" s="320"/>
      <c r="I735" s="320"/>
      <c r="J735" s="320"/>
      <c r="K735" s="320"/>
      <c r="L735" s="320"/>
      <c r="M735" s="320"/>
      <c r="N735" s="320"/>
      <c r="O735" s="320"/>
      <c r="P735" s="320"/>
      <c r="Q735" s="321"/>
      <c r="R735" s="336"/>
      <c r="S735" s="337"/>
      <c r="T735" s="337"/>
      <c r="U735" s="337"/>
      <c r="V735" s="337"/>
      <c r="W735" s="337"/>
      <c r="X735" s="337"/>
      <c r="Y735" s="337"/>
      <c r="Z735" s="337"/>
      <c r="AA735" s="337"/>
      <c r="AB735" s="337"/>
      <c r="AC735" s="337"/>
      <c r="AD735" s="337"/>
      <c r="AE735" s="337"/>
      <c r="AF735" s="337"/>
      <c r="AG735" s="337"/>
      <c r="AH735" s="337"/>
      <c r="AI735" s="337"/>
      <c r="AJ735" s="337"/>
      <c r="AK735" s="337"/>
      <c r="AL735" s="337"/>
      <c r="AM735" s="337"/>
      <c r="AN735" s="337"/>
      <c r="AO735" s="337"/>
      <c r="AP735" s="337"/>
      <c r="AQ735" s="337"/>
      <c r="AR735" s="337"/>
      <c r="AS735" s="337"/>
      <c r="AT735" s="337"/>
      <c r="AU735" s="337"/>
      <c r="AV735" s="337"/>
      <c r="AW735" s="337"/>
      <c r="AX735" s="337"/>
      <c r="AY735" s="337"/>
      <c r="AZ735" s="337"/>
      <c r="BA735" s="337"/>
      <c r="BB735" s="337"/>
      <c r="BC735" s="337"/>
      <c r="BD735" s="337"/>
      <c r="BE735" s="337"/>
      <c r="BF735" s="337"/>
      <c r="BG735" s="337"/>
      <c r="BH735" s="337"/>
      <c r="BI735" s="337"/>
      <c r="BJ735" s="337"/>
      <c r="BK735" s="337"/>
      <c r="BL735" s="337"/>
      <c r="BM735" s="337"/>
      <c r="BN735" s="337"/>
      <c r="BO735" s="337"/>
      <c r="BP735" s="337"/>
      <c r="BQ735" s="337"/>
      <c r="BR735" s="337"/>
      <c r="BS735" s="337"/>
      <c r="BT735" s="338"/>
      <c r="BU735" s="306"/>
      <c r="BV735" s="306"/>
      <c r="BW735" s="305"/>
      <c r="BX735" s="332"/>
    </row>
    <row r="736" spans="2:76" ht="5.25" customHeight="1" x14ac:dyDescent="0.15">
      <c r="B736" s="263"/>
      <c r="C736" s="264"/>
      <c r="D736" s="265"/>
      <c r="G736" s="308" t="str">
        <f>"現在"&amp;LEN(R733)&amp;"字"</f>
        <v>現在0字</v>
      </c>
      <c r="H736" s="308"/>
      <c r="I736" s="308"/>
      <c r="J736" s="308"/>
      <c r="K736" s="308"/>
      <c r="L736" s="308"/>
      <c r="M736" s="308"/>
      <c r="N736" s="308"/>
      <c r="O736" s="308"/>
      <c r="P736" s="308"/>
      <c r="Q736" s="309"/>
      <c r="R736" s="336"/>
      <c r="S736" s="337"/>
      <c r="T736" s="337"/>
      <c r="U736" s="337"/>
      <c r="V736" s="337"/>
      <c r="W736" s="337"/>
      <c r="X736" s="337"/>
      <c r="Y736" s="337"/>
      <c r="Z736" s="337"/>
      <c r="AA736" s="337"/>
      <c r="AB736" s="337"/>
      <c r="AC736" s="337"/>
      <c r="AD736" s="337"/>
      <c r="AE736" s="337"/>
      <c r="AF736" s="337"/>
      <c r="AG736" s="337"/>
      <c r="AH736" s="337"/>
      <c r="AI736" s="337"/>
      <c r="AJ736" s="337"/>
      <c r="AK736" s="337"/>
      <c r="AL736" s="337"/>
      <c r="AM736" s="337"/>
      <c r="AN736" s="337"/>
      <c r="AO736" s="337"/>
      <c r="AP736" s="337"/>
      <c r="AQ736" s="337"/>
      <c r="AR736" s="337"/>
      <c r="AS736" s="337"/>
      <c r="AT736" s="337"/>
      <c r="AU736" s="337"/>
      <c r="AV736" s="337"/>
      <c r="AW736" s="337"/>
      <c r="AX736" s="337"/>
      <c r="AY736" s="337"/>
      <c r="AZ736" s="337"/>
      <c r="BA736" s="337"/>
      <c r="BB736" s="337"/>
      <c r="BC736" s="337"/>
      <c r="BD736" s="337"/>
      <c r="BE736" s="337"/>
      <c r="BF736" s="337"/>
      <c r="BG736" s="337"/>
      <c r="BH736" s="337"/>
      <c r="BI736" s="337"/>
      <c r="BJ736" s="337"/>
      <c r="BK736" s="337"/>
      <c r="BL736" s="337"/>
      <c r="BM736" s="337"/>
      <c r="BN736" s="337"/>
      <c r="BO736" s="337"/>
      <c r="BP736" s="337"/>
      <c r="BQ736" s="337"/>
      <c r="BR736" s="337"/>
      <c r="BS736" s="337"/>
      <c r="BT736" s="338"/>
      <c r="BU736" s="306" t="str">
        <f>IF(BV736="","",COUNTIFS($BV$197:BV736,"○"))&amp;BV736</f>
        <v/>
      </c>
      <c r="BV736" s="306" t="str">
        <f t="shared" ref="BV736" si="115">IF(BW736&lt;&gt;"","○","")</f>
        <v/>
      </c>
      <c r="BW736" s="305" t="str">
        <f>DBCS(IF(LEN(R733)&gt;48,MID(R733,49,48),""))</f>
        <v/>
      </c>
      <c r="BX736" s="305"/>
    </row>
    <row r="737" spans="2:76" ht="5.25" customHeight="1" x14ac:dyDescent="0.15">
      <c r="B737" s="263"/>
      <c r="C737" s="264"/>
      <c r="D737" s="265"/>
      <c r="G737" s="308"/>
      <c r="H737" s="308"/>
      <c r="I737" s="308"/>
      <c r="J737" s="308"/>
      <c r="K737" s="308"/>
      <c r="L737" s="308"/>
      <c r="M737" s="308"/>
      <c r="N737" s="308"/>
      <c r="O737" s="308"/>
      <c r="P737" s="308"/>
      <c r="Q737" s="309"/>
      <c r="R737" s="336"/>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c r="AT737" s="337"/>
      <c r="AU737" s="337"/>
      <c r="AV737" s="337"/>
      <c r="AW737" s="337"/>
      <c r="AX737" s="337"/>
      <c r="AY737" s="337"/>
      <c r="AZ737" s="337"/>
      <c r="BA737" s="337"/>
      <c r="BB737" s="337"/>
      <c r="BC737" s="337"/>
      <c r="BD737" s="337"/>
      <c r="BE737" s="337"/>
      <c r="BF737" s="337"/>
      <c r="BG737" s="337"/>
      <c r="BH737" s="337"/>
      <c r="BI737" s="337"/>
      <c r="BJ737" s="337"/>
      <c r="BK737" s="337"/>
      <c r="BL737" s="337"/>
      <c r="BM737" s="337"/>
      <c r="BN737" s="337"/>
      <c r="BO737" s="337"/>
      <c r="BP737" s="337"/>
      <c r="BQ737" s="337"/>
      <c r="BR737" s="337"/>
      <c r="BS737" s="337"/>
      <c r="BT737" s="338"/>
      <c r="BU737" s="306"/>
      <c r="BV737" s="306"/>
      <c r="BW737" s="305"/>
      <c r="BX737" s="305"/>
    </row>
    <row r="738" spans="2:76" ht="5.25" customHeight="1" x14ac:dyDescent="0.15">
      <c r="B738" s="263"/>
      <c r="C738" s="264"/>
      <c r="D738" s="265"/>
      <c r="G738" s="308"/>
      <c r="H738" s="308"/>
      <c r="I738" s="308"/>
      <c r="J738" s="308"/>
      <c r="K738" s="308"/>
      <c r="L738" s="308"/>
      <c r="M738" s="308"/>
      <c r="N738" s="308"/>
      <c r="O738" s="308"/>
      <c r="P738" s="308"/>
      <c r="Q738" s="309"/>
      <c r="R738" s="336"/>
      <c r="S738" s="337"/>
      <c r="T738" s="337"/>
      <c r="U738" s="337"/>
      <c r="V738" s="337"/>
      <c r="W738" s="337"/>
      <c r="X738" s="337"/>
      <c r="Y738" s="337"/>
      <c r="Z738" s="337"/>
      <c r="AA738" s="337"/>
      <c r="AB738" s="337"/>
      <c r="AC738" s="337"/>
      <c r="AD738" s="337"/>
      <c r="AE738" s="337"/>
      <c r="AF738" s="337"/>
      <c r="AG738" s="337"/>
      <c r="AH738" s="337"/>
      <c r="AI738" s="337"/>
      <c r="AJ738" s="337"/>
      <c r="AK738" s="337"/>
      <c r="AL738" s="337"/>
      <c r="AM738" s="337"/>
      <c r="AN738" s="337"/>
      <c r="AO738" s="337"/>
      <c r="AP738" s="337"/>
      <c r="AQ738" s="337"/>
      <c r="AR738" s="337"/>
      <c r="AS738" s="337"/>
      <c r="AT738" s="337"/>
      <c r="AU738" s="337"/>
      <c r="AV738" s="337"/>
      <c r="AW738" s="337"/>
      <c r="AX738" s="337"/>
      <c r="AY738" s="337"/>
      <c r="AZ738" s="337"/>
      <c r="BA738" s="337"/>
      <c r="BB738" s="337"/>
      <c r="BC738" s="337"/>
      <c r="BD738" s="337"/>
      <c r="BE738" s="337"/>
      <c r="BF738" s="337"/>
      <c r="BG738" s="337"/>
      <c r="BH738" s="337"/>
      <c r="BI738" s="337"/>
      <c r="BJ738" s="337"/>
      <c r="BK738" s="337"/>
      <c r="BL738" s="337"/>
      <c r="BM738" s="337"/>
      <c r="BN738" s="337"/>
      <c r="BO738" s="337"/>
      <c r="BP738" s="337"/>
      <c r="BQ738" s="337"/>
      <c r="BR738" s="337"/>
      <c r="BS738" s="337"/>
      <c r="BT738" s="338"/>
      <c r="BU738" s="306"/>
      <c r="BV738" s="306"/>
      <c r="BW738" s="305"/>
      <c r="BX738" s="305"/>
    </row>
    <row r="739" spans="2:76" ht="5.25" customHeight="1" x14ac:dyDescent="0.15">
      <c r="B739" s="263"/>
      <c r="C739" s="264"/>
      <c r="D739" s="265"/>
      <c r="G739" s="308"/>
      <c r="H739" s="308"/>
      <c r="I739" s="308"/>
      <c r="J739" s="308"/>
      <c r="K739" s="308"/>
      <c r="L739" s="308"/>
      <c r="M739" s="308"/>
      <c r="N739" s="308"/>
      <c r="O739" s="308"/>
      <c r="P739" s="308"/>
      <c r="Q739" s="309"/>
      <c r="R739" s="336"/>
      <c r="S739" s="337"/>
      <c r="T739" s="337"/>
      <c r="U739" s="337"/>
      <c r="V739" s="337"/>
      <c r="W739" s="337"/>
      <c r="X739" s="337"/>
      <c r="Y739" s="337"/>
      <c r="Z739" s="337"/>
      <c r="AA739" s="337"/>
      <c r="AB739" s="337"/>
      <c r="AC739" s="337"/>
      <c r="AD739" s="337"/>
      <c r="AE739" s="337"/>
      <c r="AF739" s="337"/>
      <c r="AG739" s="337"/>
      <c r="AH739" s="337"/>
      <c r="AI739" s="337"/>
      <c r="AJ739" s="337"/>
      <c r="AK739" s="337"/>
      <c r="AL739" s="337"/>
      <c r="AM739" s="337"/>
      <c r="AN739" s="337"/>
      <c r="AO739" s="337"/>
      <c r="AP739" s="337"/>
      <c r="AQ739" s="337"/>
      <c r="AR739" s="337"/>
      <c r="AS739" s="337"/>
      <c r="AT739" s="337"/>
      <c r="AU739" s="337"/>
      <c r="AV739" s="337"/>
      <c r="AW739" s="337"/>
      <c r="AX739" s="337"/>
      <c r="AY739" s="337"/>
      <c r="AZ739" s="337"/>
      <c r="BA739" s="337"/>
      <c r="BB739" s="337"/>
      <c r="BC739" s="337"/>
      <c r="BD739" s="337"/>
      <c r="BE739" s="337"/>
      <c r="BF739" s="337"/>
      <c r="BG739" s="337"/>
      <c r="BH739" s="337"/>
      <c r="BI739" s="337"/>
      <c r="BJ739" s="337"/>
      <c r="BK739" s="337"/>
      <c r="BL739" s="337"/>
      <c r="BM739" s="337"/>
      <c r="BN739" s="337"/>
      <c r="BO739" s="337"/>
      <c r="BP739" s="337"/>
      <c r="BQ739" s="337"/>
      <c r="BR739" s="337"/>
      <c r="BS739" s="337"/>
      <c r="BT739" s="338"/>
      <c r="BU739" s="306" t="str">
        <f>IF(BV739="","",COUNTIFS($BV$197:BV739,"○"))&amp;BV739</f>
        <v/>
      </c>
      <c r="BV739" s="306" t="str">
        <f t="shared" ref="BV739" si="116">IF(BW739&lt;&gt;"","○","")</f>
        <v/>
      </c>
      <c r="BW739" s="305" t="str">
        <f>DBCS(IF(LEN(R733)&gt;98,MID(R733,97,48),""))</f>
        <v/>
      </c>
      <c r="BX739" s="305"/>
    </row>
    <row r="740" spans="2:76" ht="5.25" customHeight="1" x14ac:dyDescent="0.15">
      <c r="B740" s="263"/>
      <c r="C740" s="264"/>
      <c r="D740" s="265"/>
      <c r="G740" s="308"/>
      <c r="H740" s="308"/>
      <c r="I740" s="308"/>
      <c r="J740" s="308"/>
      <c r="K740" s="308"/>
      <c r="L740" s="308"/>
      <c r="M740" s="308"/>
      <c r="N740" s="308"/>
      <c r="O740" s="308"/>
      <c r="P740" s="308"/>
      <c r="Q740" s="309"/>
      <c r="R740" s="336"/>
      <c r="S740" s="337"/>
      <c r="T740" s="337"/>
      <c r="U740" s="337"/>
      <c r="V740" s="337"/>
      <c r="W740" s="337"/>
      <c r="X740" s="337"/>
      <c r="Y740" s="337"/>
      <c r="Z740" s="337"/>
      <c r="AA740" s="337"/>
      <c r="AB740" s="337"/>
      <c r="AC740" s="337"/>
      <c r="AD740" s="337"/>
      <c r="AE740" s="337"/>
      <c r="AF740" s="337"/>
      <c r="AG740" s="337"/>
      <c r="AH740" s="337"/>
      <c r="AI740" s="337"/>
      <c r="AJ740" s="337"/>
      <c r="AK740" s="337"/>
      <c r="AL740" s="337"/>
      <c r="AM740" s="337"/>
      <c r="AN740" s="337"/>
      <c r="AO740" s="337"/>
      <c r="AP740" s="337"/>
      <c r="AQ740" s="337"/>
      <c r="AR740" s="337"/>
      <c r="AS740" s="337"/>
      <c r="AT740" s="337"/>
      <c r="AU740" s="337"/>
      <c r="AV740" s="337"/>
      <c r="AW740" s="337"/>
      <c r="AX740" s="337"/>
      <c r="AY740" s="337"/>
      <c r="AZ740" s="337"/>
      <c r="BA740" s="337"/>
      <c r="BB740" s="337"/>
      <c r="BC740" s="337"/>
      <c r="BD740" s="337"/>
      <c r="BE740" s="337"/>
      <c r="BF740" s="337"/>
      <c r="BG740" s="337"/>
      <c r="BH740" s="337"/>
      <c r="BI740" s="337"/>
      <c r="BJ740" s="337"/>
      <c r="BK740" s="337"/>
      <c r="BL740" s="337"/>
      <c r="BM740" s="337"/>
      <c r="BN740" s="337"/>
      <c r="BO740" s="337"/>
      <c r="BP740" s="337"/>
      <c r="BQ740" s="337"/>
      <c r="BR740" s="337"/>
      <c r="BS740" s="337"/>
      <c r="BT740" s="338"/>
      <c r="BU740" s="306"/>
      <c r="BV740" s="306"/>
      <c r="BW740" s="305"/>
      <c r="BX740" s="305"/>
    </row>
    <row r="741" spans="2:76" ht="5.25" customHeight="1" x14ac:dyDescent="0.15">
      <c r="B741" s="263"/>
      <c r="C741" s="264"/>
      <c r="D741" s="265"/>
      <c r="G741" s="308"/>
      <c r="H741" s="308"/>
      <c r="I741" s="308"/>
      <c r="J741" s="308"/>
      <c r="K741" s="308"/>
      <c r="L741" s="308"/>
      <c r="M741" s="308"/>
      <c r="N741" s="308"/>
      <c r="O741" s="308"/>
      <c r="P741" s="308"/>
      <c r="Q741" s="309"/>
      <c r="R741" s="339"/>
      <c r="S741" s="340"/>
      <c r="T741" s="340"/>
      <c r="U741" s="340"/>
      <c r="V741" s="340"/>
      <c r="W741" s="340"/>
      <c r="X741" s="340"/>
      <c r="Y741" s="340"/>
      <c r="Z741" s="340"/>
      <c r="AA741" s="340"/>
      <c r="AB741" s="340"/>
      <c r="AC741" s="340"/>
      <c r="AD741" s="340"/>
      <c r="AE741" s="340"/>
      <c r="AF741" s="340"/>
      <c r="AG741" s="340"/>
      <c r="AH741" s="340"/>
      <c r="AI741" s="340"/>
      <c r="AJ741" s="340"/>
      <c r="AK741" s="340"/>
      <c r="AL741" s="340"/>
      <c r="AM741" s="340"/>
      <c r="AN741" s="340"/>
      <c r="AO741" s="340"/>
      <c r="AP741" s="340"/>
      <c r="AQ741" s="340"/>
      <c r="AR741" s="340"/>
      <c r="AS741" s="340"/>
      <c r="AT741" s="340"/>
      <c r="AU741" s="340"/>
      <c r="AV741" s="340"/>
      <c r="AW741" s="340"/>
      <c r="AX741" s="340"/>
      <c r="AY741" s="340"/>
      <c r="AZ741" s="340"/>
      <c r="BA741" s="340"/>
      <c r="BB741" s="340"/>
      <c r="BC741" s="340"/>
      <c r="BD741" s="340"/>
      <c r="BE741" s="340"/>
      <c r="BF741" s="340"/>
      <c r="BG741" s="340"/>
      <c r="BH741" s="340"/>
      <c r="BI741" s="340"/>
      <c r="BJ741" s="340"/>
      <c r="BK741" s="340"/>
      <c r="BL741" s="340"/>
      <c r="BM741" s="340"/>
      <c r="BN741" s="340"/>
      <c r="BO741" s="340"/>
      <c r="BP741" s="340"/>
      <c r="BQ741" s="340"/>
      <c r="BR741" s="340"/>
      <c r="BS741" s="340"/>
      <c r="BT741" s="341"/>
      <c r="BU741" s="306"/>
      <c r="BV741" s="306"/>
      <c r="BW741" s="305"/>
      <c r="BX741" s="305"/>
    </row>
    <row r="742" spans="2:76" ht="5.25" customHeight="1" x14ac:dyDescent="0.15">
      <c r="B742" s="263"/>
      <c r="C742" s="264"/>
      <c r="D742" s="265"/>
    </row>
    <row r="743" spans="2:76" ht="5.25" customHeight="1" x14ac:dyDescent="0.15">
      <c r="B743" s="263"/>
      <c r="C743" s="264"/>
      <c r="D743" s="265"/>
      <c r="G743" s="320" t="s">
        <v>260</v>
      </c>
      <c r="H743" s="320"/>
      <c r="I743" s="320"/>
      <c r="J743" s="320"/>
      <c r="K743" s="320"/>
      <c r="L743" s="320"/>
      <c r="M743" s="320"/>
      <c r="N743" s="320"/>
      <c r="O743" s="320"/>
      <c r="P743" s="320"/>
      <c r="Q743" s="321"/>
      <c r="R743" s="333"/>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c r="AU743" s="334"/>
      <c r="AV743" s="334"/>
      <c r="AW743" s="334"/>
      <c r="AX743" s="334"/>
      <c r="AY743" s="334"/>
      <c r="AZ743" s="334"/>
      <c r="BA743" s="334"/>
      <c r="BB743" s="334"/>
      <c r="BC743" s="334"/>
      <c r="BD743" s="334"/>
      <c r="BE743" s="334"/>
      <c r="BF743" s="334"/>
      <c r="BG743" s="334"/>
      <c r="BH743" s="334"/>
      <c r="BI743" s="334"/>
      <c r="BJ743" s="334"/>
      <c r="BK743" s="334"/>
      <c r="BL743" s="334"/>
      <c r="BM743" s="334"/>
      <c r="BN743" s="334"/>
      <c r="BO743" s="334"/>
      <c r="BP743" s="334"/>
      <c r="BQ743" s="334"/>
      <c r="BR743" s="334"/>
      <c r="BS743" s="334"/>
      <c r="BT743" s="335"/>
      <c r="BU743" s="306" t="str">
        <f>IF(BV743="","",COUNTIFS($BV$197:BV743,"○"))&amp;BV743</f>
        <v/>
      </c>
      <c r="BV743" s="306" t="str">
        <f>IF(BW743&lt;&gt;"","○","")</f>
        <v/>
      </c>
      <c r="BW743" s="305" t="str">
        <f>DBCS(MID(R743,1,48))</f>
        <v/>
      </c>
      <c r="BX743" s="332" t="s">
        <v>162</v>
      </c>
    </row>
    <row r="744" spans="2:76" ht="5.25" customHeight="1" x14ac:dyDescent="0.15">
      <c r="B744" s="263"/>
      <c r="C744" s="264"/>
      <c r="D744" s="265"/>
      <c r="G744" s="320"/>
      <c r="H744" s="320"/>
      <c r="I744" s="320"/>
      <c r="J744" s="320"/>
      <c r="K744" s="320"/>
      <c r="L744" s="320"/>
      <c r="M744" s="320"/>
      <c r="N744" s="320"/>
      <c r="O744" s="320"/>
      <c r="P744" s="320"/>
      <c r="Q744" s="321"/>
      <c r="R744" s="336"/>
      <c r="S744" s="337"/>
      <c r="T744" s="337"/>
      <c r="U744" s="337"/>
      <c r="V744" s="337"/>
      <c r="W744" s="337"/>
      <c r="X744" s="337"/>
      <c r="Y744" s="337"/>
      <c r="Z744" s="337"/>
      <c r="AA744" s="337"/>
      <c r="AB744" s="337"/>
      <c r="AC744" s="337"/>
      <c r="AD744" s="337"/>
      <c r="AE744" s="337"/>
      <c r="AF744" s="337"/>
      <c r="AG744" s="337"/>
      <c r="AH744" s="337"/>
      <c r="AI744" s="337"/>
      <c r="AJ744" s="337"/>
      <c r="AK744" s="337"/>
      <c r="AL744" s="337"/>
      <c r="AM744" s="337"/>
      <c r="AN744" s="337"/>
      <c r="AO744" s="337"/>
      <c r="AP744" s="337"/>
      <c r="AQ744" s="337"/>
      <c r="AR744" s="337"/>
      <c r="AS744" s="337"/>
      <c r="AT744" s="337"/>
      <c r="AU744" s="337"/>
      <c r="AV744" s="337"/>
      <c r="AW744" s="337"/>
      <c r="AX744" s="337"/>
      <c r="AY744" s="337"/>
      <c r="AZ744" s="337"/>
      <c r="BA744" s="337"/>
      <c r="BB744" s="337"/>
      <c r="BC744" s="337"/>
      <c r="BD744" s="337"/>
      <c r="BE744" s="337"/>
      <c r="BF744" s="337"/>
      <c r="BG744" s="337"/>
      <c r="BH744" s="337"/>
      <c r="BI744" s="337"/>
      <c r="BJ744" s="337"/>
      <c r="BK744" s="337"/>
      <c r="BL744" s="337"/>
      <c r="BM744" s="337"/>
      <c r="BN744" s="337"/>
      <c r="BO744" s="337"/>
      <c r="BP744" s="337"/>
      <c r="BQ744" s="337"/>
      <c r="BR744" s="337"/>
      <c r="BS744" s="337"/>
      <c r="BT744" s="338"/>
      <c r="BU744" s="306"/>
      <c r="BV744" s="306"/>
      <c r="BW744" s="305"/>
      <c r="BX744" s="332"/>
    </row>
    <row r="745" spans="2:76" ht="5.25" customHeight="1" x14ac:dyDescent="0.15">
      <c r="B745" s="263"/>
      <c r="C745" s="264"/>
      <c r="D745" s="265"/>
      <c r="G745" s="320"/>
      <c r="H745" s="320"/>
      <c r="I745" s="320"/>
      <c r="J745" s="320"/>
      <c r="K745" s="320"/>
      <c r="L745" s="320"/>
      <c r="M745" s="320"/>
      <c r="N745" s="320"/>
      <c r="O745" s="320"/>
      <c r="P745" s="320"/>
      <c r="Q745" s="321"/>
      <c r="R745" s="336"/>
      <c r="S745" s="337"/>
      <c r="T745" s="337"/>
      <c r="U745" s="337"/>
      <c r="V745" s="337"/>
      <c r="W745" s="337"/>
      <c r="X745" s="337"/>
      <c r="Y745" s="337"/>
      <c r="Z745" s="337"/>
      <c r="AA745" s="337"/>
      <c r="AB745" s="337"/>
      <c r="AC745" s="337"/>
      <c r="AD745" s="337"/>
      <c r="AE745" s="337"/>
      <c r="AF745" s="337"/>
      <c r="AG745" s="337"/>
      <c r="AH745" s="337"/>
      <c r="AI745" s="337"/>
      <c r="AJ745" s="337"/>
      <c r="AK745" s="337"/>
      <c r="AL745" s="337"/>
      <c r="AM745" s="337"/>
      <c r="AN745" s="337"/>
      <c r="AO745" s="337"/>
      <c r="AP745" s="337"/>
      <c r="AQ745" s="337"/>
      <c r="AR745" s="337"/>
      <c r="AS745" s="337"/>
      <c r="AT745" s="337"/>
      <c r="AU745" s="337"/>
      <c r="AV745" s="337"/>
      <c r="AW745" s="337"/>
      <c r="AX745" s="337"/>
      <c r="AY745" s="337"/>
      <c r="AZ745" s="337"/>
      <c r="BA745" s="337"/>
      <c r="BB745" s="337"/>
      <c r="BC745" s="337"/>
      <c r="BD745" s="337"/>
      <c r="BE745" s="337"/>
      <c r="BF745" s="337"/>
      <c r="BG745" s="337"/>
      <c r="BH745" s="337"/>
      <c r="BI745" s="337"/>
      <c r="BJ745" s="337"/>
      <c r="BK745" s="337"/>
      <c r="BL745" s="337"/>
      <c r="BM745" s="337"/>
      <c r="BN745" s="337"/>
      <c r="BO745" s="337"/>
      <c r="BP745" s="337"/>
      <c r="BQ745" s="337"/>
      <c r="BR745" s="337"/>
      <c r="BS745" s="337"/>
      <c r="BT745" s="338"/>
      <c r="BU745" s="306"/>
      <c r="BV745" s="306"/>
      <c r="BW745" s="305"/>
      <c r="BX745" s="332"/>
    </row>
    <row r="746" spans="2:76" ht="5.25" customHeight="1" x14ac:dyDescent="0.15">
      <c r="B746" s="263"/>
      <c r="C746" s="264"/>
      <c r="D746" s="265"/>
      <c r="G746" s="308" t="str">
        <f>"現在"&amp;LEN(R743)&amp;"字"</f>
        <v>現在0字</v>
      </c>
      <c r="H746" s="308"/>
      <c r="I746" s="308"/>
      <c r="J746" s="308"/>
      <c r="K746" s="308"/>
      <c r="L746" s="308"/>
      <c r="M746" s="308"/>
      <c r="N746" s="308"/>
      <c r="O746" s="308"/>
      <c r="P746" s="308"/>
      <c r="Q746" s="309"/>
      <c r="R746" s="336"/>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c r="AT746" s="337"/>
      <c r="AU746" s="337"/>
      <c r="AV746" s="337"/>
      <c r="AW746" s="337"/>
      <c r="AX746" s="337"/>
      <c r="AY746" s="337"/>
      <c r="AZ746" s="337"/>
      <c r="BA746" s="337"/>
      <c r="BB746" s="337"/>
      <c r="BC746" s="337"/>
      <c r="BD746" s="337"/>
      <c r="BE746" s="337"/>
      <c r="BF746" s="337"/>
      <c r="BG746" s="337"/>
      <c r="BH746" s="337"/>
      <c r="BI746" s="337"/>
      <c r="BJ746" s="337"/>
      <c r="BK746" s="337"/>
      <c r="BL746" s="337"/>
      <c r="BM746" s="337"/>
      <c r="BN746" s="337"/>
      <c r="BO746" s="337"/>
      <c r="BP746" s="337"/>
      <c r="BQ746" s="337"/>
      <c r="BR746" s="337"/>
      <c r="BS746" s="337"/>
      <c r="BT746" s="338"/>
      <c r="BU746" s="306" t="str">
        <f>IF(BV746="","",COUNTIFS($BV$197:BV746,"○"))&amp;BV746</f>
        <v/>
      </c>
      <c r="BV746" s="306" t="str">
        <f t="shared" ref="BV746" si="117">IF(BW746&lt;&gt;"","○","")</f>
        <v/>
      </c>
      <c r="BW746" s="305" t="str">
        <f>DBCS(IF(LEN(R743)&gt;48,MID(R743,49,48),""))</f>
        <v/>
      </c>
      <c r="BX746" s="305"/>
    </row>
    <row r="747" spans="2:76" ht="5.25" customHeight="1" x14ac:dyDescent="0.15">
      <c r="B747" s="263"/>
      <c r="C747" s="264"/>
      <c r="D747" s="265"/>
      <c r="G747" s="308"/>
      <c r="H747" s="308"/>
      <c r="I747" s="308"/>
      <c r="J747" s="308"/>
      <c r="K747" s="308"/>
      <c r="L747" s="308"/>
      <c r="M747" s="308"/>
      <c r="N747" s="308"/>
      <c r="O747" s="308"/>
      <c r="P747" s="308"/>
      <c r="Q747" s="309"/>
      <c r="R747" s="336"/>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c r="AT747" s="337"/>
      <c r="AU747" s="337"/>
      <c r="AV747" s="337"/>
      <c r="AW747" s="337"/>
      <c r="AX747" s="337"/>
      <c r="AY747" s="337"/>
      <c r="AZ747" s="337"/>
      <c r="BA747" s="337"/>
      <c r="BB747" s="337"/>
      <c r="BC747" s="337"/>
      <c r="BD747" s="337"/>
      <c r="BE747" s="337"/>
      <c r="BF747" s="337"/>
      <c r="BG747" s="337"/>
      <c r="BH747" s="337"/>
      <c r="BI747" s="337"/>
      <c r="BJ747" s="337"/>
      <c r="BK747" s="337"/>
      <c r="BL747" s="337"/>
      <c r="BM747" s="337"/>
      <c r="BN747" s="337"/>
      <c r="BO747" s="337"/>
      <c r="BP747" s="337"/>
      <c r="BQ747" s="337"/>
      <c r="BR747" s="337"/>
      <c r="BS747" s="337"/>
      <c r="BT747" s="338"/>
      <c r="BU747" s="306"/>
      <c r="BV747" s="306"/>
      <c r="BW747" s="305"/>
      <c r="BX747" s="305"/>
    </row>
    <row r="748" spans="2:76" ht="5.25" customHeight="1" x14ac:dyDescent="0.15">
      <c r="B748" s="263"/>
      <c r="C748" s="264"/>
      <c r="D748" s="265"/>
      <c r="G748" s="308"/>
      <c r="H748" s="308"/>
      <c r="I748" s="308"/>
      <c r="J748" s="308"/>
      <c r="K748" s="308"/>
      <c r="L748" s="308"/>
      <c r="M748" s="308"/>
      <c r="N748" s="308"/>
      <c r="O748" s="308"/>
      <c r="P748" s="308"/>
      <c r="Q748" s="309"/>
      <c r="R748" s="336"/>
      <c r="S748" s="337"/>
      <c r="T748" s="337"/>
      <c r="U748" s="337"/>
      <c r="V748" s="337"/>
      <c r="W748" s="337"/>
      <c r="X748" s="337"/>
      <c r="Y748" s="337"/>
      <c r="Z748" s="337"/>
      <c r="AA748" s="337"/>
      <c r="AB748" s="337"/>
      <c r="AC748" s="337"/>
      <c r="AD748" s="337"/>
      <c r="AE748" s="337"/>
      <c r="AF748" s="337"/>
      <c r="AG748" s="337"/>
      <c r="AH748" s="337"/>
      <c r="AI748" s="337"/>
      <c r="AJ748" s="337"/>
      <c r="AK748" s="337"/>
      <c r="AL748" s="337"/>
      <c r="AM748" s="337"/>
      <c r="AN748" s="337"/>
      <c r="AO748" s="337"/>
      <c r="AP748" s="337"/>
      <c r="AQ748" s="337"/>
      <c r="AR748" s="337"/>
      <c r="AS748" s="337"/>
      <c r="AT748" s="337"/>
      <c r="AU748" s="337"/>
      <c r="AV748" s="337"/>
      <c r="AW748" s="337"/>
      <c r="AX748" s="337"/>
      <c r="AY748" s="337"/>
      <c r="AZ748" s="337"/>
      <c r="BA748" s="337"/>
      <c r="BB748" s="337"/>
      <c r="BC748" s="337"/>
      <c r="BD748" s="337"/>
      <c r="BE748" s="337"/>
      <c r="BF748" s="337"/>
      <c r="BG748" s="337"/>
      <c r="BH748" s="337"/>
      <c r="BI748" s="337"/>
      <c r="BJ748" s="337"/>
      <c r="BK748" s="337"/>
      <c r="BL748" s="337"/>
      <c r="BM748" s="337"/>
      <c r="BN748" s="337"/>
      <c r="BO748" s="337"/>
      <c r="BP748" s="337"/>
      <c r="BQ748" s="337"/>
      <c r="BR748" s="337"/>
      <c r="BS748" s="337"/>
      <c r="BT748" s="338"/>
      <c r="BU748" s="306"/>
      <c r="BV748" s="306"/>
      <c r="BW748" s="305"/>
      <c r="BX748" s="305"/>
    </row>
    <row r="749" spans="2:76" ht="5.25" customHeight="1" x14ac:dyDescent="0.15">
      <c r="B749" s="263"/>
      <c r="C749" s="264"/>
      <c r="D749" s="265"/>
      <c r="G749" s="308"/>
      <c r="H749" s="308"/>
      <c r="I749" s="308"/>
      <c r="J749" s="308"/>
      <c r="K749" s="308"/>
      <c r="L749" s="308"/>
      <c r="M749" s="308"/>
      <c r="N749" s="308"/>
      <c r="O749" s="308"/>
      <c r="P749" s="308"/>
      <c r="Q749" s="309"/>
      <c r="R749" s="336"/>
      <c r="S749" s="337"/>
      <c r="T749" s="337"/>
      <c r="U749" s="337"/>
      <c r="V749" s="337"/>
      <c r="W749" s="337"/>
      <c r="X749" s="337"/>
      <c r="Y749" s="337"/>
      <c r="Z749" s="337"/>
      <c r="AA749" s="337"/>
      <c r="AB749" s="337"/>
      <c r="AC749" s="337"/>
      <c r="AD749" s="337"/>
      <c r="AE749" s="337"/>
      <c r="AF749" s="337"/>
      <c r="AG749" s="337"/>
      <c r="AH749" s="337"/>
      <c r="AI749" s="337"/>
      <c r="AJ749" s="337"/>
      <c r="AK749" s="337"/>
      <c r="AL749" s="337"/>
      <c r="AM749" s="337"/>
      <c r="AN749" s="337"/>
      <c r="AO749" s="337"/>
      <c r="AP749" s="337"/>
      <c r="AQ749" s="337"/>
      <c r="AR749" s="337"/>
      <c r="AS749" s="337"/>
      <c r="AT749" s="337"/>
      <c r="AU749" s="337"/>
      <c r="AV749" s="337"/>
      <c r="AW749" s="337"/>
      <c r="AX749" s="337"/>
      <c r="AY749" s="337"/>
      <c r="AZ749" s="337"/>
      <c r="BA749" s="337"/>
      <c r="BB749" s="337"/>
      <c r="BC749" s="337"/>
      <c r="BD749" s="337"/>
      <c r="BE749" s="337"/>
      <c r="BF749" s="337"/>
      <c r="BG749" s="337"/>
      <c r="BH749" s="337"/>
      <c r="BI749" s="337"/>
      <c r="BJ749" s="337"/>
      <c r="BK749" s="337"/>
      <c r="BL749" s="337"/>
      <c r="BM749" s="337"/>
      <c r="BN749" s="337"/>
      <c r="BO749" s="337"/>
      <c r="BP749" s="337"/>
      <c r="BQ749" s="337"/>
      <c r="BR749" s="337"/>
      <c r="BS749" s="337"/>
      <c r="BT749" s="338"/>
      <c r="BU749" s="306" t="str">
        <f>IF(BV749="","",COUNTIFS($BV$197:BV749,"○"))&amp;BV749</f>
        <v/>
      </c>
      <c r="BV749" s="306" t="str">
        <f t="shared" ref="BV749" si="118">IF(BW749&lt;&gt;"","○","")</f>
        <v/>
      </c>
      <c r="BW749" s="305" t="str">
        <f>DBCS(IF(LEN(R743)&gt;98,MID(R743,97,48),""))</f>
        <v/>
      </c>
      <c r="BX749" s="305"/>
    </row>
    <row r="750" spans="2:76" ht="5.25" customHeight="1" x14ac:dyDescent="0.15">
      <c r="B750" s="263"/>
      <c r="C750" s="264"/>
      <c r="D750" s="265"/>
      <c r="G750" s="308"/>
      <c r="H750" s="308"/>
      <c r="I750" s="308"/>
      <c r="J750" s="308"/>
      <c r="K750" s="308"/>
      <c r="L750" s="308"/>
      <c r="M750" s="308"/>
      <c r="N750" s="308"/>
      <c r="O750" s="308"/>
      <c r="P750" s="308"/>
      <c r="Q750" s="309"/>
      <c r="R750" s="336"/>
      <c r="S750" s="337"/>
      <c r="T750" s="337"/>
      <c r="U750" s="337"/>
      <c r="V750" s="337"/>
      <c r="W750" s="337"/>
      <c r="X750" s="337"/>
      <c r="Y750" s="337"/>
      <c r="Z750" s="337"/>
      <c r="AA750" s="337"/>
      <c r="AB750" s="337"/>
      <c r="AC750" s="337"/>
      <c r="AD750" s="337"/>
      <c r="AE750" s="337"/>
      <c r="AF750" s="337"/>
      <c r="AG750" s="337"/>
      <c r="AH750" s="337"/>
      <c r="AI750" s="337"/>
      <c r="AJ750" s="337"/>
      <c r="AK750" s="337"/>
      <c r="AL750" s="337"/>
      <c r="AM750" s="337"/>
      <c r="AN750" s="337"/>
      <c r="AO750" s="337"/>
      <c r="AP750" s="337"/>
      <c r="AQ750" s="337"/>
      <c r="AR750" s="337"/>
      <c r="AS750" s="337"/>
      <c r="AT750" s="337"/>
      <c r="AU750" s="337"/>
      <c r="AV750" s="337"/>
      <c r="AW750" s="337"/>
      <c r="AX750" s="337"/>
      <c r="AY750" s="337"/>
      <c r="AZ750" s="337"/>
      <c r="BA750" s="337"/>
      <c r="BB750" s="337"/>
      <c r="BC750" s="337"/>
      <c r="BD750" s="337"/>
      <c r="BE750" s="337"/>
      <c r="BF750" s="337"/>
      <c r="BG750" s="337"/>
      <c r="BH750" s="337"/>
      <c r="BI750" s="337"/>
      <c r="BJ750" s="337"/>
      <c r="BK750" s="337"/>
      <c r="BL750" s="337"/>
      <c r="BM750" s="337"/>
      <c r="BN750" s="337"/>
      <c r="BO750" s="337"/>
      <c r="BP750" s="337"/>
      <c r="BQ750" s="337"/>
      <c r="BR750" s="337"/>
      <c r="BS750" s="337"/>
      <c r="BT750" s="338"/>
      <c r="BU750" s="306"/>
      <c r="BV750" s="306"/>
      <c r="BW750" s="305"/>
      <c r="BX750" s="305"/>
    </row>
    <row r="751" spans="2:76" ht="5.25" customHeight="1" x14ac:dyDescent="0.15">
      <c r="B751" s="263"/>
      <c r="C751" s="264"/>
      <c r="D751" s="265"/>
      <c r="G751" s="308"/>
      <c r="H751" s="308"/>
      <c r="I751" s="308"/>
      <c r="J751" s="308"/>
      <c r="K751" s="308"/>
      <c r="L751" s="308"/>
      <c r="M751" s="308"/>
      <c r="N751" s="308"/>
      <c r="O751" s="308"/>
      <c r="P751" s="308"/>
      <c r="Q751" s="309"/>
      <c r="R751" s="339"/>
      <c r="S751" s="340"/>
      <c r="T751" s="340"/>
      <c r="U751" s="340"/>
      <c r="V751" s="340"/>
      <c r="W751" s="340"/>
      <c r="X751" s="340"/>
      <c r="Y751" s="340"/>
      <c r="Z751" s="340"/>
      <c r="AA751" s="340"/>
      <c r="AB751" s="340"/>
      <c r="AC751" s="340"/>
      <c r="AD751" s="340"/>
      <c r="AE751" s="340"/>
      <c r="AF751" s="340"/>
      <c r="AG751" s="340"/>
      <c r="AH751" s="340"/>
      <c r="AI751" s="340"/>
      <c r="AJ751" s="340"/>
      <c r="AK751" s="340"/>
      <c r="AL751" s="340"/>
      <c r="AM751" s="340"/>
      <c r="AN751" s="340"/>
      <c r="AO751" s="340"/>
      <c r="AP751" s="340"/>
      <c r="AQ751" s="340"/>
      <c r="AR751" s="340"/>
      <c r="AS751" s="340"/>
      <c r="AT751" s="340"/>
      <c r="AU751" s="340"/>
      <c r="AV751" s="340"/>
      <c r="AW751" s="340"/>
      <c r="AX751" s="340"/>
      <c r="AY751" s="340"/>
      <c r="AZ751" s="340"/>
      <c r="BA751" s="340"/>
      <c r="BB751" s="340"/>
      <c r="BC751" s="340"/>
      <c r="BD751" s="340"/>
      <c r="BE751" s="340"/>
      <c r="BF751" s="340"/>
      <c r="BG751" s="340"/>
      <c r="BH751" s="340"/>
      <c r="BI751" s="340"/>
      <c r="BJ751" s="340"/>
      <c r="BK751" s="340"/>
      <c r="BL751" s="340"/>
      <c r="BM751" s="340"/>
      <c r="BN751" s="340"/>
      <c r="BO751" s="340"/>
      <c r="BP751" s="340"/>
      <c r="BQ751" s="340"/>
      <c r="BR751" s="340"/>
      <c r="BS751" s="340"/>
      <c r="BT751" s="341"/>
      <c r="BU751" s="306"/>
      <c r="BV751" s="306"/>
      <c r="BW751" s="305"/>
      <c r="BX751" s="305"/>
    </row>
    <row r="752" spans="2:76" ht="5.25" customHeight="1" x14ac:dyDescent="0.15">
      <c r="B752" s="263"/>
      <c r="C752" s="264"/>
      <c r="D752" s="265"/>
    </row>
    <row r="753" spans="2:161" ht="5.25" customHeight="1" x14ac:dyDescent="0.15">
      <c r="B753" s="263"/>
      <c r="C753" s="264"/>
      <c r="D753" s="265"/>
      <c r="G753" s="320" t="s">
        <v>261</v>
      </c>
      <c r="H753" s="320"/>
      <c r="I753" s="320"/>
      <c r="J753" s="320"/>
      <c r="K753" s="320"/>
      <c r="L753" s="320"/>
      <c r="M753" s="320"/>
      <c r="N753" s="320"/>
      <c r="O753" s="320"/>
      <c r="P753" s="320"/>
      <c r="Q753" s="321"/>
      <c r="R753" s="333"/>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c r="AU753" s="334"/>
      <c r="AV753" s="334"/>
      <c r="AW753" s="334"/>
      <c r="AX753" s="334"/>
      <c r="AY753" s="334"/>
      <c r="AZ753" s="334"/>
      <c r="BA753" s="334"/>
      <c r="BB753" s="334"/>
      <c r="BC753" s="334"/>
      <c r="BD753" s="334"/>
      <c r="BE753" s="334"/>
      <c r="BF753" s="334"/>
      <c r="BG753" s="334"/>
      <c r="BH753" s="334"/>
      <c r="BI753" s="334"/>
      <c r="BJ753" s="334"/>
      <c r="BK753" s="334"/>
      <c r="BL753" s="334"/>
      <c r="BM753" s="334"/>
      <c r="BN753" s="334"/>
      <c r="BO753" s="334"/>
      <c r="BP753" s="334"/>
      <c r="BQ753" s="334"/>
      <c r="BR753" s="334"/>
      <c r="BS753" s="334"/>
      <c r="BT753" s="335"/>
      <c r="BU753" s="306" t="str">
        <f>IF(BV753="","",COUNTIFS($BV$197:BV753,"○"))&amp;BV753</f>
        <v/>
      </c>
      <c r="BV753" s="306" t="str">
        <f>IF(BW753&lt;&gt;"","○","")</f>
        <v/>
      </c>
      <c r="BW753" s="305" t="str">
        <f>DBCS(MID(R753,1,48))</f>
        <v/>
      </c>
      <c r="BX753" s="332" t="s">
        <v>163</v>
      </c>
    </row>
    <row r="754" spans="2:161" ht="5.25" customHeight="1" x14ac:dyDescent="0.15">
      <c r="B754" s="263"/>
      <c r="C754" s="264"/>
      <c r="D754" s="265"/>
      <c r="G754" s="320"/>
      <c r="H754" s="320"/>
      <c r="I754" s="320"/>
      <c r="J754" s="320"/>
      <c r="K754" s="320"/>
      <c r="L754" s="320"/>
      <c r="M754" s="320"/>
      <c r="N754" s="320"/>
      <c r="O754" s="320"/>
      <c r="P754" s="320"/>
      <c r="Q754" s="321"/>
      <c r="R754" s="336"/>
      <c r="S754" s="337"/>
      <c r="T754" s="337"/>
      <c r="U754" s="337"/>
      <c r="V754" s="337"/>
      <c r="W754" s="337"/>
      <c r="X754" s="337"/>
      <c r="Y754" s="337"/>
      <c r="Z754" s="337"/>
      <c r="AA754" s="337"/>
      <c r="AB754" s="337"/>
      <c r="AC754" s="337"/>
      <c r="AD754" s="337"/>
      <c r="AE754" s="337"/>
      <c r="AF754" s="337"/>
      <c r="AG754" s="337"/>
      <c r="AH754" s="337"/>
      <c r="AI754" s="337"/>
      <c r="AJ754" s="337"/>
      <c r="AK754" s="337"/>
      <c r="AL754" s="337"/>
      <c r="AM754" s="337"/>
      <c r="AN754" s="337"/>
      <c r="AO754" s="337"/>
      <c r="AP754" s="337"/>
      <c r="AQ754" s="337"/>
      <c r="AR754" s="337"/>
      <c r="AS754" s="337"/>
      <c r="AT754" s="337"/>
      <c r="AU754" s="337"/>
      <c r="AV754" s="337"/>
      <c r="AW754" s="337"/>
      <c r="AX754" s="337"/>
      <c r="AY754" s="337"/>
      <c r="AZ754" s="337"/>
      <c r="BA754" s="337"/>
      <c r="BB754" s="337"/>
      <c r="BC754" s="337"/>
      <c r="BD754" s="337"/>
      <c r="BE754" s="337"/>
      <c r="BF754" s="337"/>
      <c r="BG754" s="337"/>
      <c r="BH754" s="337"/>
      <c r="BI754" s="337"/>
      <c r="BJ754" s="337"/>
      <c r="BK754" s="337"/>
      <c r="BL754" s="337"/>
      <c r="BM754" s="337"/>
      <c r="BN754" s="337"/>
      <c r="BO754" s="337"/>
      <c r="BP754" s="337"/>
      <c r="BQ754" s="337"/>
      <c r="BR754" s="337"/>
      <c r="BS754" s="337"/>
      <c r="BT754" s="338"/>
      <c r="BU754" s="306"/>
      <c r="BV754" s="306"/>
      <c r="BW754" s="305"/>
      <c r="BX754" s="332"/>
    </row>
    <row r="755" spans="2:161" ht="5.25" customHeight="1" x14ac:dyDescent="0.15">
      <c r="B755" s="263"/>
      <c r="C755" s="264"/>
      <c r="D755" s="265"/>
      <c r="G755" s="320"/>
      <c r="H755" s="320"/>
      <c r="I755" s="320"/>
      <c r="J755" s="320"/>
      <c r="K755" s="320"/>
      <c r="L755" s="320"/>
      <c r="M755" s="320"/>
      <c r="N755" s="320"/>
      <c r="O755" s="320"/>
      <c r="P755" s="320"/>
      <c r="Q755" s="321"/>
      <c r="R755" s="336"/>
      <c r="S755" s="337"/>
      <c r="T755" s="337"/>
      <c r="U755" s="337"/>
      <c r="V755" s="337"/>
      <c r="W755" s="337"/>
      <c r="X755" s="337"/>
      <c r="Y755" s="337"/>
      <c r="Z755" s="337"/>
      <c r="AA755" s="337"/>
      <c r="AB755" s="337"/>
      <c r="AC755" s="337"/>
      <c r="AD755" s="337"/>
      <c r="AE755" s="337"/>
      <c r="AF755" s="337"/>
      <c r="AG755" s="337"/>
      <c r="AH755" s="337"/>
      <c r="AI755" s="337"/>
      <c r="AJ755" s="337"/>
      <c r="AK755" s="337"/>
      <c r="AL755" s="337"/>
      <c r="AM755" s="337"/>
      <c r="AN755" s="337"/>
      <c r="AO755" s="337"/>
      <c r="AP755" s="337"/>
      <c r="AQ755" s="337"/>
      <c r="AR755" s="337"/>
      <c r="AS755" s="337"/>
      <c r="AT755" s="337"/>
      <c r="AU755" s="337"/>
      <c r="AV755" s="337"/>
      <c r="AW755" s="337"/>
      <c r="AX755" s="337"/>
      <c r="AY755" s="337"/>
      <c r="AZ755" s="337"/>
      <c r="BA755" s="337"/>
      <c r="BB755" s="337"/>
      <c r="BC755" s="337"/>
      <c r="BD755" s="337"/>
      <c r="BE755" s="337"/>
      <c r="BF755" s="337"/>
      <c r="BG755" s="337"/>
      <c r="BH755" s="337"/>
      <c r="BI755" s="337"/>
      <c r="BJ755" s="337"/>
      <c r="BK755" s="337"/>
      <c r="BL755" s="337"/>
      <c r="BM755" s="337"/>
      <c r="BN755" s="337"/>
      <c r="BO755" s="337"/>
      <c r="BP755" s="337"/>
      <c r="BQ755" s="337"/>
      <c r="BR755" s="337"/>
      <c r="BS755" s="337"/>
      <c r="BT755" s="338"/>
      <c r="BU755" s="306"/>
      <c r="BV755" s="306"/>
      <c r="BW755" s="305"/>
      <c r="BX755" s="332"/>
    </row>
    <row r="756" spans="2:161" ht="5.25" customHeight="1" x14ac:dyDescent="0.15">
      <c r="B756" s="263"/>
      <c r="C756" s="264"/>
      <c r="D756" s="265"/>
      <c r="G756" s="308" t="str">
        <f>"現在"&amp;LEN(R753)&amp;"字"</f>
        <v>現在0字</v>
      </c>
      <c r="H756" s="308"/>
      <c r="I756" s="308"/>
      <c r="J756" s="308"/>
      <c r="K756" s="308"/>
      <c r="L756" s="308"/>
      <c r="M756" s="308"/>
      <c r="N756" s="308"/>
      <c r="O756" s="308"/>
      <c r="P756" s="308"/>
      <c r="Q756" s="309"/>
      <c r="R756" s="336"/>
      <c r="S756" s="337"/>
      <c r="T756" s="337"/>
      <c r="U756" s="337"/>
      <c r="V756" s="337"/>
      <c r="W756" s="337"/>
      <c r="X756" s="337"/>
      <c r="Y756" s="337"/>
      <c r="Z756" s="337"/>
      <c r="AA756" s="337"/>
      <c r="AB756" s="337"/>
      <c r="AC756" s="337"/>
      <c r="AD756" s="337"/>
      <c r="AE756" s="337"/>
      <c r="AF756" s="337"/>
      <c r="AG756" s="337"/>
      <c r="AH756" s="337"/>
      <c r="AI756" s="337"/>
      <c r="AJ756" s="337"/>
      <c r="AK756" s="337"/>
      <c r="AL756" s="337"/>
      <c r="AM756" s="337"/>
      <c r="AN756" s="337"/>
      <c r="AO756" s="337"/>
      <c r="AP756" s="337"/>
      <c r="AQ756" s="337"/>
      <c r="AR756" s="337"/>
      <c r="AS756" s="337"/>
      <c r="AT756" s="337"/>
      <c r="AU756" s="337"/>
      <c r="AV756" s="337"/>
      <c r="AW756" s="337"/>
      <c r="AX756" s="337"/>
      <c r="AY756" s="337"/>
      <c r="AZ756" s="337"/>
      <c r="BA756" s="337"/>
      <c r="BB756" s="337"/>
      <c r="BC756" s="337"/>
      <c r="BD756" s="337"/>
      <c r="BE756" s="337"/>
      <c r="BF756" s="337"/>
      <c r="BG756" s="337"/>
      <c r="BH756" s="337"/>
      <c r="BI756" s="337"/>
      <c r="BJ756" s="337"/>
      <c r="BK756" s="337"/>
      <c r="BL756" s="337"/>
      <c r="BM756" s="337"/>
      <c r="BN756" s="337"/>
      <c r="BO756" s="337"/>
      <c r="BP756" s="337"/>
      <c r="BQ756" s="337"/>
      <c r="BR756" s="337"/>
      <c r="BS756" s="337"/>
      <c r="BT756" s="338"/>
      <c r="BU756" s="306" t="str">
        <f>IF(BV756="","",COUNTIFS($BV$197:BV756,"○"))&amp;BV756</f>
        <v/>
      </c>
      <c r="BV756" s="306" t="str">
        <f t="shared" ref="BV756" si="119">IF(BW756&lt;&gt;"","○","")</f>
        <v/>
      </c>
      <c r="BW756" s="305" t="str">
        <f>DBCS(IF(LEN(R753)&gt;48,MID(R753,49,48),""))</f>
        <v/>
      </c>
      <c r="BX756" s="305"/>
    </row>
    <row r="757" spans="2:161" ht="5.25" customHeight="1" x14ac:dyDescent="0.15">
      <c r="B757" s="263"/>
      <c r="C757" s="264"/>
      <c r="D757" s="265"/>
      <c r="G757" s="308"/>
      <c r="H757" s="308"/>
      <c r="I757" s="308"/>
      <c r="J757" s="308"/>
      <c r="K757" s="308"/>
      <c r="L757" s="308"/>
      <c r="M757" s="308"/>
      <c r="N757" s="308"/>
      <c r="O757" s="308"/>
      <c r="P757" s="308"/>
      <c r="Q757" s="309"/>
      <c r="R757" s="336"/>
      <c r="S757" s="337"/>
      <c r="T757" s="337"/>
      <c r="U757" s="337"/>
      <c r="V757" s="337"/>
      <c r="W757" s="337"/>
      <c r="X757" s="337"/>
      <c r="Y757" s="337"/>
      <c r="Z757" s="337"/>
      <c r="AA757" s="337"/>
      <c r="AB757" s="337"/>
      <c r="AC757" s="337"/>
      <c r="AD757" s="337"/>
      <c r="AE757" s="337"/>
      <c r="AF757" s="337"/>
      <c r="AG757" s="337"/>
      <c r="AH757" s="337"/>
      <c r="AI757" s="337"/>
      <c r="AJ757" s="337"/>
      <c r="AK757" s="337"/>
      <c r="AL757" s="337"/>
      <c r="AM757" s="337"/>
      <c r="AN757" s="337"/>
      <c r="AO757" s="337"/>
      <c r="AP757" s="337"/>
      <c r="AQ757" s="337"/>
      <c r="AR757" s="337"/>
      <c r="AS757" s="337"/>
      <c r="AT757" s="337"/>
      <c r="AU757" s="337"/>
      <c r="AV757" s="337"/>
      <c r="AW757" s="337"/>
      <c r="AX757" s="337"/>
      <c r="AY757" s="337"/>
      <c r="AZ757" s="337"/>
      <c r="BA757" s="337"/>
      <c r="BB757" s="337"/>
      <c r="BC757" s="337"/>
      <c r="BD757" s="337"/>
      <c r="BE757" s="337"/>
      <c r="BF757" s="337"/>
      <c r="BG757" s="337"/>
      <c r="BH757" s="337"/>
      <c r="BI757" s="337"/>
      <c r="BJ757" s="337"/>
      <c r="BK757" s="337"/>
      <c r="BL757" s="337"/>
      <c r="BM757" s="337"/>
      <c r="BN757" s="337"/>
      <c r="BO757" s="337"/>
      <c r="BP757" s="337"/>
      <c r="BQ757" s="337"/>
      <c r="BR757" s="337"/>
      <c r="BS757" s="337"/>
      <c r="BT757" s="338"/>
      <c r="BU757" s="306"/>
      <c r="BV757" s="306"/>
      <c r="BW757" s="305"/>
      <c r="BX757" s="305"/>
    </row>
    <row r="758" spans="2:161" ht="5.25" customHeight="1" x14ac:dyDescent="0.15">
      <c r="B758" s="263"/>
      <c r="C758" s="264"/>
      <c r="D758" s="265"/>
      <c r="G758" s="308"/>
      <c r="H758" s="308"/>
      <c r="I758" s="308"/>
      <c r="J758" s="308"/>
      <c r="K758" s="308"/>
      <c r="L758" s="308"/>
      <c r="M758" s="308"/>
      <c r="N758" s="308"/>
      <c r="O758" s="308"/>
      <c r="P758" s="308"/>
      <c r="Q758" s="309"/>
      <c r="R758" s="336"/>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c r="AT758" s="337"/>
      <c r="AU758" s="337"/>
      <c r="AV758" s="337"/>
      <c r="AW758" s="337"/>
      <c r="AX758" s="337"/>
      <c r="AY758" s="337"/>
      <c r="AZ758" s="337"/>
      <c r="BA758" s="337"/>
      <c r="BB758" s="337"/>
      <c r="BC758" s="337"/>
      <c r="BD758" s="337"/>
      <c r="BE758" s="337"/>
      <c r="BF758" s="337"/>
      <c r="BG758" s="337"/>
      <c r="BH758" s="337"/>
      <c r="BI758" s="337"/>
      <c r="BJ758" s="337"/>
      <c r="BK758" s="337"/>
      <c r="BL758" s="337"/>
      <c r="BM758" s="337"/>
      <c r="BN758" s="337"/>
      <c r="BO758" s="337"/>
      <c r="BP758" s="337"/>
      <c r="BQ758" s="337"/>
      <c r="BR758" s="337"/>
      <c r="BS758" s="337"/>
      <c r="BT758" s="338"/>
      <c r="BU758" s="306"/>
      <c r="BV758" s="306"/>
      <c r="BW758" s="305"/>
      <c r="BX758" s="305"/>
    </row>
    <row r="759" spans="2:161" ht="5.25" customHeight="1" x14ac:dyDescent="0.15">
      <c r="B759" s="263"/>
      <c r="C759" s="264"/>
      <c r="D759" s="265"/>
      <c r="G759" s="308"/>
      <c r="H759" s="308"/>
      <c r="I759" s="308"/>
      <c r="J759" s="308"/>
      <c r="K759" s="308"/>
      <c r="L759" s="308"/>
      <c r="M759" s="308"/>
      <c r="N759" s="308"/>
      <c r="O759" s="308"/>
      <c r="P759" s="308"/>
      <c r="Q759" s="309"/>
      <c r="R759" s="336"/>
      <c r="S759" s="337"/>
      <c r="T759" s="337"/>
      <c r="U759" s="337"/>
      <c r="V759" s="337"/>
      <c r="W759" s="337"/>
      <c r="X759" s="337"/>
      <c r="Y759" s="337"/>
      <c r="Z759" s="337"/>
      <c r="AA759" s="337"/>
      <c r="AB759" s="337"/>
      <c r="AC759" s="337"/>
      <c r="AD759" s="337"/>
      <c r="AE759" s="337"/>
      <c r="AF759" s="337"/>
      <c r="AG759" s="337"/>
      <c r="AH759" s="337"/>
      <c r="AI759" s="337"/>
      <c r="AJ759" s="337"/>
      <c r="AK759" s="337"/>
      <c r="AL759" s="337"/>
      <c r="AM759" s="337"/>
      <c r="AN759" s="337"/>
      <c r="AO759" s="337"/>
      <c r="AP759" s="337"/>
      <c r="AQ759" s="337"/>
      <c r="AR759" s="337"/>
      <c r="AS759" s="337"/>
      <c r="AT759" s="337"/>
      <c r="AU759" s="337"/>
      <c r="AV759" s="337"/>
      <c r="AW759" s="337"/>
      <c r="AX759" s="337"/>
      <c r="AY759" s="337"/>
      <c r="AZ759" s="337"/>
      <c r="BA759" s="337"/>
      <c r="BB759" s="337"/>
      <c r="BC759" s="337"/>
      <c r="BD759" s="337"/>
      <c r="BE759" s="337"/>
      <c r="BF759" s="337"/>
      <c r="BG759" s="337"/>
      <c r="BH759" s="337"/>
      <c r="BI759" s="337"/>
      <c r="BJ759" s="337"/>
      <c r="BK759" s="337"/>
      <c r="BL759" s="337"/>
      <c r="BM759" s="337"/>
      <c r="BN759" s="337"/>
      <c r="BO759" s="337"/>
      <c r="BP759" s="337"/>
      <c r="BQ759" s="337"/>
      <c r="BR759" s="337"/>
      <c r="BS759" s="337"/>
      <c r="BT759" s="338"/>
      <c r="BU759" s="306" t="str">
        <f>IF(BV759="","",COUNTIFS($BV$197:BV759,"○"))&amp;BV759</f>
        <v/>
      </c>
      <c r="BV759" s="306" t="str">
        <f t="shared" ref="BV759" si="120">IF(BW759&lt;&gt;"","○","")</f>
        <v/>
      </c>
      <c r="BW759" s="305" t="str">
        <f>DBCS(IF(LEN(R753)&gt;98,MID(R753,97,48),""))</f>
        <v/>
      </c>
      <c r="BX759" s="305"/>
    </row>
    <row r="760" spans="2:161" ht="5.25" customHeight="1" x14ac:dyDescent="0.15">
      <c r="B760" s="263"/>
      <c r="C760" s="264"/>
      <c r="D760" s="265"/>
      <c r="G760" s="308"/>
      <c r="H760" s="308"/>
      <c r="I760" s="308"/>
      <c r="J760" s="308"/>
      <c r="K760" s="308"/>
      <c r="L760" s="308"/>
      <c r="M760" s="308"/>
      <c r="N760" s="308"/>
      <c r="O760" s="308"/>
      <c r="P760" s="308"/>
      <c r="Q760" s="309"/>
      <c r="R760" s="336"/>
      <c r="S760" s="337"/>
      <c r="T760" s="337"/>
      <c r="U760" s="337"/>
      <c r="V760" s="337"/>
      <c r="W760" s="337"/>
      <c r="X760" s="337"/>
      <c r="Y760" s="337"/>
      <c r="Z760" s="337"/>
      <c r="AA760" s="337"/>
      <c r="AB760" s="337"/>
      <c r="AC760" s="337"/>
      <c r="AD760" s="337"/>
      <c r="AE760" s="337"/>
      <c r="AF760" s="337"/>
      <c r="AG760" s="337"/>
      <c r="AH760" s="337"/>
      <c r="AI760" s="337"/>
      <c r="AJ760" s="337"/>
      <c r="AK760" s="337"/>
      <c r="AL760" s="337"/>
      <c r="AM760" s="337"/>
      <c r="AN760" s="337"/>
      <c r="AO760" s="337"/>
      <c r="AP760" s="337"/>
      <c r="AQ760" s="337"/>
      <c r="AR760" s="337"/>
      <c r="AS760" s="337"/>
      <c r="AT760" s="337"/>
      <c r="AU760" s="337"/>
      <c r="AV760" s="337"/>
      <c r="AW760" s="337"/>
      <c r="AX760" s="337"/>
      <c r="AY760" s="337"/>
      <c r="AZ760" s="337"/>
      <c r="BA760" s="337"/>
      <c r="BB760" s="337"/>
      <c r="BC760" s="337"/>
      <c r="BD760" s="337"/>
      <c r="BE760" s="337"/>
      <c r="BF760" s="337"/>
      <c r="BG760" s="337"/>
      <c r="BH760" s="337"/>
      <c r="BI760" s="337"/>
      <c r="BJ760" s="337"/>
      <c r="BK760" s="337"/>
      <c r="BL760" s="337"/>
      <c r="BM760" s="337"/>
      <c r="BN760" s="337"/>
      <c r="BO760" s="337"/>
      <c r="BP760" s="337"/>
      <c r="BQ760" s="337"/>
      <c r="BR760" s="337"/>
      <c r="BS760" s="337"/>
      <c r="BT760" s="338"/>
      <c r="BU760" s="306"/>
      <c r="BV760" s="306"/>
      <c r="BW760" s="305"/>
      <c r="BX760" s="305"/>
    </row>
    <row r="761" spans="2:161" ht="5.25" customHeight="1" x14ac:dyDescent="0.15">
      <c r="B761" s="263"/>
      <c r="C761" s="264"/>
      <c r="D761" s="265"/>
      <c r="G761" s="308"/>
      <c r="H761" s="308"/>
      <c r="I761" s="308"/>
      <c r="J761" s="308"/>
      <c r="K761" s="308"/>
      <c r="L761" s="308"/>
      <c r="M761" s="308"/>
      <c r="N761" s="308"/>
      <c r="O761" s="308"/>
      <c r="P761" s="308"/>
      <c r="Q761" s="309"/>
      <c r="R761" s="339"/>
      <c r="S761" s="340"/>
      <c r="T761" s="340"/>
      <c r="U761" s="340"/>
      <c r="V761" s="340"/>
      <c r="W761" s="340"/>
      <c r="X761" s="340"/>
      <c r="Y761" s="340"/>
      <c r="Z761" s="340"/>
      <c r="AA761" s="340"/>
      <c r="AB761" s="340"/>
      <c r="AC761" s="340"/>
      <c r="AD761" s="340"/>
      <c r="AE761" s="340"/>
      <c r="AF761" s="340"/>
      <c r="AG761" s="340"/>
      <c r="AH761" s="340"/>
      <c r="AI761" s="340"/>
      <c r="AJ761" s="340"/>
      <c r="AK761" s="340"/>
      <c r="AL761" s="340"/>
      <c r="AM761" s="340"/>
      <c r="AN761" s="340"/>
      <c r="AO761" s="340"/>
      <c r="AP761" s="340"/>
      <c r="AQ761" s="340"/>
      <c r="AR761" s="340"/>
      <c r="AS761" s="340"/>
      <c r="AT761" s="340"/>
      <c r="AU761" s="340"/>
      <c r="AV761" s="340"/>
      <c r="AW761" s="340"/>
      <c r="AX761" s="340"/>
      <c r="AY761" s="340"/>
      <c r="AZ761" s="340"/>
      <c r="BA761" s="340"/>
      <c r="BB761" s="340"/>
      <c r="BC761" s="340"/>
      <c r="BD761" s="340"/>
      <c r="BE761" s="340"/>
      <c r="BF761" s="340"/>
      <c r="BG761" s="340"/>
      <c r="BH761" s="340"/>
      <c r="BI761" s="340"/>
      <c r="BJ761" s="340"/>
      <c r="BK761" s="340"/>
      <c r="BL761" s="340"/>
      <c r="BM761" s="340"/>
      <c r="BN761" s="340"/>
      <c r="BO761" s="340"/>
      <c r="BP761" s="340"/>
      <c r="BQ761" s="340"/>
      <c r="BR761" s="340"/>
      <c r="BS761" s="340"/>
      <c r="BT761" s="341"/>
      <c r="BU761" s="306"/>
      <c r="BV761" s="306"/>
      <c r="BW761" s="305"/>
      <c r="BX761" s="305"/>
    </row>
    <row r="762" spans="2:161" ht="5.25" customHeight="1" thickBot="1" x14ac:dyDescent="0.2">
      <c r="B762" s="266"/>
      <c r="C762" s="267"/>
      <c r="D762" s="268"/>
    </row>
    <row r="763" spans="2:161" ht="5.25" customHeight="1" thickTop="1" x14ac:dyDescent="0.15">
      <c r="B763" s="134"/>
      <c r="C763" s="134"/>
      <c r="D763" s="134"/>
      <c r="G763" s="442" t="s">
        <v>372</v>
      </c>
      <c r="H763" s="442"/>
      <c r="I763" s="442"/>
      <c r="J763" s="442"/>
      <c r="K763" s="442"/>
      <c r="L763" s="442"/>
      <c r="M763" s="442"/>
      <c r="N763" s="442"/>
      <c r="O763" s="442"/>
      <c r="P763" s="442"/>
      <c r="Q763" s="442"/>
      <c r="R763" s="442"/>
      <c r="S763" s="442"/>
      <c r="T763" s="442"/>
      <c r="U763" s="442"/>
      <c r="V763" s="442"/>
      <c r="W763" s="442"/>
      <c r="X763" s="442"/>
      <c r="Y763" s="442"/>
      <c r="Z763" s="442"/>
      <c r="AA763" s="442"/>
      <c r="AB763" s="442"/>
      <c r="AC763" s="442"/>
      <c r="AD763" s="442"/>
      <c r="AE763" s="442"/>
      <c r="AF763" s="442"/>
      <c r="AG763" s="442"/>
      <c r="AH763" s="442"/>
      <c r="AI763" s="442"/>
      <c r="AJ763" s="442"/>
      <c r="AK763" s="442"/>
      <c r="AL763" s="442"/>
      <c r="AM763" s="442"/>
      <c r="AN763" s="442"/>
      <c r="AO763" s="442"/>
      <c r="AP763" s="442"/>
      <c r="AQ763" s="442"/>
      <c r="AR763" s="442"/>
      <c r="AS763" s="442"/>
      <c r="AT763" s="442"/>
      <c r="AU763" s="442"/>
      <c r="AV763" s="442"/>
      <c r="AW763" s="442"/>
      <c r="AX763" s="442"/>
      <c r="AY763" s="442"/>
      <c r="AZ763" s="442"/>
      <c r="BA763" s="442"/>
      <c r="BB763" s="442"/>
      <c r="BC763" s="442"/>
      <c r="BD763" s="442"/>
      <c r="BE763" s="442"/>
      <c r="BF763" s="442"/>
      <c r="BG763" s="442"/>
      <c r="BH763" s="442"/>
      <c r="BI763" s="442"/>
      <c r="BJ763" s="442"/>
      <c r="BK763" s="442"/>
      <c r="BL763" s="442"/>
      <c r="BM763" s="442"/>
      <c r="BN763" s="442"/>
      <c r="BO763" s="442"/>
      <c r="BP763" s="442"/>
      <c r="BQ763" s="442"/>
      <c r="BR763" s="442"/>
      <c r="BS763" s="442"/>
      <c r="BT763" s="442"/>
      <c r="BU763" s="306" t="str">
        <f>IF(BV763="","",COUNTIFS($BV$197:BV764,"○"))&amp;BV763</f>
        <v>1○</v>
      </c>
      <c r="BV763" s="306" t="str">
        <f>IF(BW763&lt;&gt;"","○","")</f>
        <v>○</v>
      </c>
      <c r="BW763" s="305" t="str">
        <f>IF((COUNTBLANK(BW773)+(COUNTBLANK(BW770)+(COUNTBLANK(BW767)+COUNTBLANK(R777)+COUNTBLANK(R787)+COUNTBLANK(R797)+COUNTBLANK(R807)+COUNTBLANK(R817)+COUNTBLANK(R827)+COUNTBLANK(R837)+COUNTBLANK(R847)+COUNTBLANK(R857)+COUNTBLANK(R867)+COUNTBLANK(R877)+COUNTBLANK(R887)+COUNTBLANK(R897))))=16,"","６　特別な医療に関連する項目")</f>
        <v>６　特別な医療に関連する項目</v>
      </c>
      <c r="BX763" s="305"/>
      <c r="BY763" s="305" t="str">
        <f>+IF(BW763="","","見出し")</f>
        <v>見出し</v>
      </c>
      <c r="BZ763" s="138"/>
      <c r="CA763" s="138"/>
      <c r="CB763" s="138"/>
      <c r="CC763" s="138"/>
      <c r="CD763" s="138"/>
      <c r="CE763" s="138"/>
      <c r="CF763" s="138"/>
      <c r="CG763" s="138"/>
      <c r="CH763" s="138"/>
      <c r="CI763" s="138"/>
      <c r="CJ763" s="138"/>
      <c r="CK763" s="138"/>
      <c r="CL763" s="138"/>
      <c r="CM763" s="138"/>
      <c r="CN763" s="138"/>
      <c r="CO763" s="138"/>
      <c r="CP763" s="138"/>
      <c r="CQ763" s="138"/>
      <c r="CR763" s="138"/>
      <c r="CS763" s="138"/>
      <c r="CT763" s="138"/>
      <c r="CU763" s="138"/>
      <c r="CV763" s="138"/>
      <c r="CW763" s="138"/>
      <c r="CX763" s="138"/>
      <c r="CY763" s="138"/>
      <c r="CZ763" s="138"/>
      <c r="DA763" s="138"/>
      <c r="DB763" s="138"/>
      <c r="DC763" s="138"/>
      <c r="DD763" s="138"/>
      <c r="DE763" s="138"/>
      <c r="DF763" s="138"/>
      <c r="DG763" s="138"/>
      <c r="DH763" s="138"/>
      <c r="DI763" s="138"/>
      <c r="DJ763" s="138"/>
      <c r="DK763" s="138"/>
      <c r="DL763" s="138"/>
      <c r="DM763" s="138"/>
      <c r="DN763" s="138"/>
      <c r="DO763" s="138"/>
      <c r="DP763" s="138"/>
      <c r="DQ763" s="138"/>
      <c r="DR763" s="138"/>
      <c r="DS763" s="138"/>
      <c r="DT763" s="138"/>
      <c r="DU763" s="138"/>
      <c r="DV763" s="138"/>
      <c r="DW763" s="138"/>
      <c r="DX763" s="138"/>
      <c r="DY763" s="138"/>
      <c r="DZ763" s="138"/>
      <c r="EA763" s="138"/>
      <c r="EB763" s="138"/>
      <c r="EC763" s="138"/>
      <c r="ED763" s="138"/>
      <c r="EE763" s="138"/>
      <c r="EF763" s="138"/>
      <c r="EG763" s="138"/>
      <c r="EH763" s="138"/>
      <c r="EI763" s="138"/>
      <c r="EJ763" s="138"/>
      <c r="EK763" s="138"/>
      <c r="EL763" s="138"/>
      <c r="EM763" s="138"/>
      <c r="EN763" s="138"/>
      <c r="EO763" s="138"/>
      <c r="EP763" s="138"/>
      <c r="EQ763" s="138"/>
      <c r="ER763" s="138"/>
      <c r="ES763" s="138"/>
      <c r="ET763" s="138"/>
      <c r="EU763" s="138"/>
      <c r="EV763" s="138"/>
      <c r="EW763" s="138"/>
      <c r="EX763" s="138"/>
      <c r="EY763" s="138"/>
      <c r="EZ763" s="138"/>
      <c r="FA763" s="138"/>
      <c r="FB763" s="138"/>
      <c r="FC763" s="138"/>
      <c r="FD763" s="138"/>
      <c r="FE763" s="138"/>
    </row>
    <row r="764" spans="2:161" ht="5.25" customHeight="1" x14ac:dyDescent="0.15">
      <c r="B764" s="134"/>
      <c r="C764" s="134"/>
      <c r="D764" s="134"/>
      <c r="G764" s="442"/>
      <c r="H764" s="442"/>
      <c r="I764" s="442"/>
      <c r="J764" s="442"/>
      <c r="K764" s="442"/>
      <c r="L764" s="442"/>
      <c r="M764" s="442"/>
      <c r="N764" s="442"/>
      <c r="O764" s="442"/>
      <c r="P764" s="442"/>
      <c r="Q764" s="442"/>
      <c r="R764" s="442"/>
      <c r="S764" s="442"/>
      <c r="T764" s="442"/>
      <c r="U764" s="442"/>
      <c r="V764" s="442"/>
      <c r="W764" s="442"/>
      <c r="X764" s="442"/>
      <c r="Y764" s="442"/>
      <c r="Z764" s="442"/>
      <c r="AA764" s="442"/>
      <c r="AB764" s="442"/>
      <c r="AC764" s="442"/>
      <c r="AD764" s="442"/>
      <c r="AE764" s="442"/>
      <c r="AF764" s="442"/>
      <c r="AG764" s="442"/>
      <c r="AH764" s="442"/>
      <c r="AI764" s="442"/>
      <c r="AJ764" s="442"/>
      <c r="AK764" s="442"/>
      <c r="AL764" s="442"/>
      <c r="AM764" s="442"/>
      <c r="AN764" s="442"/>
      <c r="AO764" s="442"/>
      <c r="AP764" s="442"/>
      <c r="AQ764" s="442"/>
      <c r="AR764" s="442"/>
      <c r="AS764" s="442"/>
      <c r="AT764" s="442"/>
      <c r="AU764" s="442"/>
      <c r="AV764" s="442"/>
      <c r="AW764" s="442"/>
      <c r="AX764" s="442"/>
      <c r="AY764" s="442"/>
      <c r="AZ764" s="442"/>
      <c r="BA764" s="442"/>
      <c r="BB764" s="442"/>
      <c r="BC764" s="442"/>
      <c r="BD764" s="442"/>
      <c r="BE764" s="442"/>
      <c r="BF764" s="442"/>
      <c r="BG764" s="442"/>
      <c r="BH764" s="442"/>
      <c r="BI764" s="442"/>
      <c r="BJ764" s="442"/>
      <c r="BK764" s="442"/>
      <c r="BL764" s="442"/>
      <c r="BM764" s="442"/>
      <c r="BN764" s="442"/>
      <c r="BO764" s="442"/>
      <c r="BP764" s="442"/>
      <c r="BQ764" s="442"/>
      <c r="BR764" s="442"/>
      <c r="BS764" s="442"/>
      <c r="BT764" s="442"/>
      <c r="BU764" s="306"/>
      <c r="BV764" s="306"/>
      <c r="BW764" s="305"/>
      <c r="BX764" s="305"/>
      <c r="BY764" s="305"/>
      <c r="BZ764" s="138"/>
      <c r="CA764" s="138"/>
      <c r="CB764" s="138"/>
      <c r="CC764" s="138"/>
      <c r="CD764" s="138"/>
      <c r="CE764" s="138"/>
      <c r="CF764" s="138"/>
      <c r="CG764" s="138"/>
      <c r="CH764" s="138"/>
      <c r="CI764" s="138"/>
      <c r="CJ764" s="138"/>
      <c r="CK764" s="138"/>
      <c r="CL764" s="138"/>
      <c r="CM764" s="138"/>
      <c r="CN764" s="138"/>
      <c r="CO764" s="138"/>
      <c r="CP764" s="138"/>
      <c r="CQ764" s="138"/>
      <c r="CR764" s="138"/>
      <c r="CS764" s="138"/>
      <c r="CT764" s="138"/>
      <c r="CU764" s="138"/>
      <c r="CV764" s="138"/>
      <c r="CW764" s="138"/>
      <c r="CX764" s="138"/>
      <c r="CY764" s="138"/>
      <c r="CZ764" s="138"/>
      <c r="DA764" s="138"/>
      <c r="DB764" s="138"/>
      <c r="DC764" s="138"/>
      <c r="DD764" s="138"/>
      <c r="DE764" s="138"/>
      <c r="DF764" s="138"/>
      <c r="DG764" s="138"/>
      <c r="DH764" s="138"/>
      <c r="DI764" s="138"/>
      <c r="DJ764" s="138"/>
      <c r="DK764" s="138"/>
      <c r="DL764" s="138"/>
      <c r="DM764" s="138"/>
      <c r="DN764" s="138"/>
      <c r="DO764" s="138"/>
      <c r="DP764" s="138"/>
      <c r="DQ764" s="138"/>
      <c r="DR764" s="138"/>
      <c r="DS764" s="138"/>
      <c r="DT764" s="138"/>
      <c r="DU764" s="138"/>
      <c r="DV764" s="138"/>
      <c r="DW764" s="138"/>
      <c r="DX764" s="138"/>
      <c r="DY764" s="138"/>
      <c r="DZ764" s="138"/>
      <c r="EA764" s="138"/>
      <c r="EB764" s="138"/>
      <c r="EC764" s="138"/>
      <c r="ED764" s="138"/>
      <c r="EE764" s="138"/>
      <c r="EF764" s="138"/>
      <c r="EG764" s="138"/>
      <c r="EH764" s="138"/>
      <c r="EI764" s="138"/>
      <c r="EJ764" s="138"/>
      <c r="EK764" s="138"/>
      <c r="EL764" s="138"/>
      <c r="EM764" s="138"/>
      <c r="EN764" s="138"/>
      <c r="EO764" s="138"/>
      <c r="EP764" s="138"/>
      <c r="EQ764" s="138"/>
      <c r="ER764" s="138"/>
      <c r="ES764" s="138"/>
      <c r="ET764" s="138"/>
      <c r="EU764" s="138"/>
      <c r="EV764" s="138"/>
      <c r="EW764" s="138"/>
      <c r="EX764" s="138"/>
      <c r="EY764" s="138"/>
      <c r="EZ764" s="138"/>
      <c r="FA764" s="138"/>
      <c r="FB764" s="138"/>
      <c r="FC764" s="138"/>
      <c r="FD764" s="138"/>
      <c r="FE764" s="138"/>
    </row>
    <row r="765" spans="2:161" ht="5.25" customHeight="1" x14ac:dyDescent="0.15">
      <c r="B765" s="134"/>
      <c r="C765" s="134"/>
      <c r="D765" s="134"/>
      <c r="G765" s="442"/>
      <c r="H765" s="442"/>
      <c r="I765" s="442"/>
      <c r="J765" s="442"/>
      <c r="K765" s="442"/>
      <c r="L765" s="442"/>
      <c r="M765" s="442"/>
      <c r="N765" s="442"/>
      <c r="O765" s="442"/>
      <c r="P765" s="442"/>
      <c r="Q765" s="442"/>
      <c r="R765" s="442"/>
      <c r="S765" s="442"/>
      <c r="T765" s="442"/>
      <c r="U765" s="442"/>
      <c r="V765" s="442"/>
      <c r="W765" s="442"/>
      <c r="X765" s="442"/>
      <c r="Y765" s="442"/>
      <c r="Z765" s="442"/>
      <c r="AA765" s="442"/>
      <c r="AB765" s="442"/>
      <c r="AC765" s="442"/>
      <c r="AD765" s="442"/>
      <c r="AE765" s="442"/>
      <c r="AF765" s="442"/>
      <c r="AG765" s="442"/>
      <c r="AH765" s="442"/>
      <c r="AI765" s="442"/>
      <c r="AJ765" s="442"/>
      <c r="AK765" s="442"/>
      <c r="AL765" s="442"/>
      <c r="AM765" s="442"/>
      <c r="AN765" s="442"/>
      <c r="AO765" s="442"/>
      <c r="AP765" s="442"/>
      <c r="AQ765" s="442"/>
      <c r="AR765" s="442"/>
      <c r="AS765" s="442"/>
      <c r="AT765" s="442"/>
      <c r="AU765" s="442"/>
      <c r="AV765" s="442"/>
      <c r="AW765" s="442"/>
      <c r="AX765" s="442"/>
      <c r="AY765" s="442"/>
      <c r="AZ765" s="442"/>
      <c r="BA765" s="442"/>
      <c r="BB765" s="442"/>
      <c r="BC765" s="442"/>
      <c r="BD765" s="442"/>
      <c r="BE765" s="442"/>
      <c r="BF765" s="442"/>
      <c r="BG765" s="442"/>
      <c r="BH765" s="442"/>
      <c r="BI765" s="442"/>
      <c r="BJ765" s="442"/>
      <c r="BK765" s="442"/>
      <c r="BL765" s="442"/>
      <c r="BM765" s="442"/>
      <c r="BN765" s="442"/>
      <c r="BO765" s="442"/>
      <c r="BP765" s="442"/>
      <c r="BQ765" s="442"/>
      <c r="BR765" s="442"/>
      <c r="BS765" s="442"/>
      <c r="BT765" s="442"/>
      <c r="BU765" s="306"/>
      <c r="BV765" s="306"/>
      <c r="BW765" s="305"/>
      <c r="BX765" s="305"/>
      <c r="BY765" s="305"/>
      <c r="BZ765" s="138"/>
      <c r="CA765" s="138"/>
      <c r="CB765" s="138"/>
      <c r="CC765" s="138"/>
      <c r="CD765" s="138"/>
      <c r="CE765" s="138"/>
      <c r="CF765" s="138"/>
      <c r="CG765" s="138"/>
      <c r="CH765" s="138"/>
      <c r="CI765" s="138"/>
      <c r="CJ765" s="138"/>
      <c r="CK765" s="138"/>
      <c r="CL765" s="138"/>
      <c r="CM765" s="138"/>
      <c r="CN765" s="138"/>
      <c r="CO765" s="138"/>
      <c r="CP765" s="138"/>
      <c r="CQ765" s="138"/>
      <c r="CR765" s="138"/>
      <c r="CS765" s="138"/>
      <c r="CT765" s="138"/>
      <c r="CU765" s="138"/>
      <c r="CV765" s="138"/>
      <c r="CW765" s="138"/>
      <c r="CX765" s="138"/>
      <c r="CY765" s="138"/>
      <c r="CZ765" s="138"/>
      <c r="DA765" s="138"/>
      <c r="DB765" s="138"/>
      <c r="DC765" s="138"/>
      <c r="DD765" s="138"/>
      <c r="DE765" s="138"/>
      <c r="DF765" s="138"/>
      <c r="DG765" s="138"/>
      <c r="DH765" s="138"/>
      <c r="DI765" s="138"/>
      <c r="DJ765" s="138"/>
      <c r="DK765" s="138"/>
      <c r="DL765" s="138"/>
      <c r="DM765" s="138"/>
      <c r="DN765" s="138"/>
      <c r="DO765" s="138"/>
      <c r="DP765" s="138"/>
      <c r="DQ765" s="138"/>
      <c r="DR765" s="138"/>
      <c r="DS765" s="138"/>
      <c r="DT765" s="138"/>
      <c r="DU765" s="138"/>
      <c r="DV765" s="138"/>
      <c r="DW765" s="138"/>
      <c r="DX765" s="138"/>
      <c r="DY765" s="138"/>
      <c r="DZ765" s="138"/>
      <c r="EA765" s="138"/>
      <c r="EB765" s="138"/>
      <c r="EC765" s="138"/>
      <c r="ED765" s="138"/>
      <c r="EE765" s="138"/>
      <c r="EF765" s="138"/>
      <c r="EG765" s="138"/>
      <c r="EH765" s="138"/>
      <c r="EI765" s="138"/>
      <c r="EJ765" s="138"/>
      <c r="EK765" s="138"/>
      <c r="EL765" s="138"/>
      <c r="EM765" s="138"/>
      <c r="EN765" s="138"/>
      <c r="EO765" s="138"/>
      <c r="EP765" s="138"/>
      <c r="EQ765" s="138"/>
      <c r="ER765" s="138"/>
      <c r="ES765" s="138"/>
      <c r="ET765" s="138"/>
      <c r="EU765" s="138"/>
      <c r="EV765" s="138"/>
      <c r="EW765" s="138"/>
      <c r="EX765" s="138"/>
      <c r="EY765" s="138"/>
      <c r="EZ765" s="138"/>
      <c r="FA765" s="138"/>
      <c r="FB765" s="138"/>
      <c r="FC765" s="138"/>
      <c r="FD765" s="138"/>
      <c r="FE765" s="138"/>
    </row>
    <row r="766" spans="2:161" ht="5.25" customHeight="1" x14ac:dyDescent="0.15">
      <c r="B766" s="134"/>
      <c r="C766" s="134"/>
      <c r="D766" s="134"/>
    </row>
    <row r="767" spans="2:161" ht="5.25" hidden="1" customHeight="1" x14ac:dyDescent="0.15">
      <c r="B767" s="134"/>
      <c r="C767" s="134"/>
      <c r="D767" s="134"/>
      <c r="G767" s="3"/>
      <c r="H767" s="3"/>
      <c r="I767" s="3"/>
      <c r="J767" s="3"/>
      <c r="K767" s="3"/>
      <c r="L767" s="3"/>
      <c r="M767" s="3"/>
      <c r="N767" s="3"/>
      <c r="O767" s="3"/>
      <c r="P767" s="3"/>
      <c r="Q767" s="3"/>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306" t="str">
        <f>IF(BV767="","",COUNTIFS($BV$197:BV767,"○"))&amp;BV767</f>
        <v>2○</v>
      </c>
      <c r="BV767" s="306" t="str">
        <f>IF(BW767&lt;&gt;"","○","")</f>
        <v>○</v>
      </c>
      <c r="BW767" s="305" t="str">
        <f>IF(COUNTIFS(CI767:CI779,TRUE)=13,"なし","")</f>
        <v>なし</v>
      </c>
      <c r="BX767" s="332"/>
      <c r="CG767" s="2" t="str">
        <f>IF(CI767=TRUE,COUNTIFS($CI767:CI$767,"TRUE"),"")&amp;IF(CI767=TRUE,"TRUE","")</f>
        <v>1TRUE</v>
      </c>
      <c r="CH767" s="2" t="s">
        <v>307</v>
      </c>
      <c r="CI767" s="2" t="b">
        <f>IF(R777="",TRUE,FALSE)</f>
        <v>1</v>
      </c>
    </row>
    <row r="768" spans="2:161" ht="5.25" hidden="1" customHeight="1" x14ac:dyDescent="0.15">
      <c r="B768" s="134"/>
      <c r="C768" s="134"/>
      <c r="D768" s="134"/>
      <c r="G768" s="3"/>
      <c r="H768" s="3"/>
      <c r="I768" s="3"/>
      <c r="J768" s="3"/>
      <c r="K768" s="3"/>
      <c r="L768" s="3"/>
      <c r="M768" s="3"/>
      <c r="N768" s="3"/>
      <c r="O768" s="3"/>
      <c r="P768" s="3"/>
      <c r="Q768" s="3"/>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306"/>
      <c r="BV768" s="306"/>
      <c r="BW768" s="305"/>
      <c r="BX768" s="332"/>
      <c r="CG768" s="2" t="str">
        <f>IF(CI768=TRUE,COUNTIFS($CI$767:CI768,"TRUE"),"")&amp;IF(CI768=TRUE,"TRUE","")</f>
        <v>2TRUE</v>
      </c>
      <c r="CH768" s="2" t="s">
        <v>273</v>
      </c>
      <c r="CI768" s="2" t="b">
        <f>IF(R787="",TRUE,FALSE)</f>
        <v>1</v>
      </c>
      <c r="CJ768" s="6" t="s">
        <v>284</v>
      </c>
    </row>
    <row r="769" spans="2:88" ht="5.25" hidden="1" customHeight="1" x14ac:dyDescent="0.15">
      <c r="B769" s="134"/>
      <c r="C769" s="134"/>
      <c r="D769" s="134"/>
      <c r="G769" s="3"/>
      <c r="H769" s="3"/>
      <c r="I769" s="3"/>
      <c r="J769" s="3"/>
      <c r="K769" s="3"/>
      <c r="L769" s="3"/>
      <c r="M769" s="3"/>
      <c r="N769" s="3"/>
      <c r="O769" s="3"/>
      <c r="P769" s="3"/>
      <c r="Q769" s="3"/>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306"/>
      <c r="BV769" s="306"/>
      <c r="BW769" s="305"/>
      <c r="BX769" s="332"/>
      <c r="CG769" s="2" t="str">
        <f>IF(CI769=TRUE,COUNTIFS($CI$767:CI769,"TRUE"),"")&amp;IF(CI769=TRUE,"TRUE","")</f>
        <v>3TRUE</v>
      </c>
      <c r="CH769" s="2" t="s">
        <v>274</v>
      </c>
      <c r="CI769" s="2" t="b">
        <f>IF(R797="",TRUE,FALSE)</f>
        <v>1</v>
      </c>
      <c r="CJ769" s="6" t="s">
        <v>285</v>
      </c>
    </row>
    <row r="770" spans="2:88" ht="5.25" hidden="1" customHeight="1" x14ac:dyDescent="0.15">
      <c r="B770" s="134"/>
      <c r="C770" s="134"/>
      <c r="D770" s="134"/>
      <c r="G770" s="4"/>
      <c r="H770" s="4"/>
      <c r="I770" s="4"/>
      <c r="J770" s="4"/>
      <c r="K770" s="4"/>
      <c r="L770" s="4"/>
      <c r="M770" s="4"/>
      <c r="N770" s="4"/>
      <c r="O770" s="4"/>
      <c r="P770" s="4"/>
      <c r="Q770" s="4"/>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306" t="str">
        <f>IF(BV770="","",COUNTIFS($BV$197:BV770,"○"))&amp;BV770</f>
        <v/>
      </c>
      <c r="BV770" s="306" t="str">
        <f t="shared" ref="BV770" si="121">IF(BW770&lt;&gt;"","○","")</f>
        <v/>
      </c>
      <c r="BW770" s="305"/>
      <c r="BX770" s="305"/>
      <c r="CG770" s="2" t="str">
        <f>IF(CI770=TRUE,COUNTIFS($CI$767:CI770,"TRUE"),"")&amp;IF(CI770=TRUE,"TRUE","")</f>
        <v>4TRUE</v>
      </c>
      <c r="CH770" s="2" t="s">
        <v>275</v>
      </c>
      <c r="CI770" s="2" t="b">
        <f>IF(R807="",TRUE,FALSE)</f>
        <v>1</v>
      </c>
      <c r="CJ770" s="6" t="s">
        <v>286</v>
      </c>
    </row>
    <row r="771" spans="2:88" ht="5.25" hidden="1" customHeight="1" x14ac:dyDescent="0.15">
      <c r="B771" s="134"/>
      <c r="C771" s="134"/>
      <c r="D771" s="134"/>
      <c r="G771" s="4"/>
      <c r="H771" s="4"/>
      <c r="I771" s="4"/>
      <c r="J771" s="4"/>
      <c r="K771" s="4"/>
      <c r="L771" s="4"/>
      <c r="M771" s="4"/>
      <c r="N771" s="4"/>
      <c r="O771" s="4"/>
      <c r="P771" s="4"/>
      <c r="Q771" s="4"/>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306"/>
      <c r="BV771" s="306"/>
      <c r="BW771" s="305"/>
      <c r="BX771" s="305"/>
      <c r="CG771" s="2" t="str">
        <f>IF(CI771=TRUE,COUNTIFS($CI$767:CI771,"TRUE"),"")&amp;IF(CI771=TRUE,"TRUE","")</f>
        <v>5TRUE</v>
      </c>
      <c r="CH771" s="2" t="s">
        <v>276</v>
      </c>
      <c r="CI771" s="2" t="b">
        <f>IF(R817="",TRUE,FALSE)</f>
        <v>1</v>
      </c>
      <c r="CJ771" s="6" t="s">
        <v>287</v>
      </c>
    </row>
    <row r="772" spans="2:88" ht="5.25" hidden="1" customHeight="1" x14ac:dyDescent="0.15">
      <c r="B772" s="134"/>
      <c r="C772" s="134"/>
      <c r="D772" s="134"/>
      <c r="G772" s="4"/>
      <c r="H772" s="4"/>
      <c r="I772" s="4"/>
      <c r="J772" s="4"/>
      <c r="K772" s="4"/>
      <c r="L772" s="4"/>
      <c r="M772" s="4"/>
      <c r="N772" s="4"/>
      <c r="O772" s="4"/>
      <c r="P772" s="4"/>
      <c r="Q772" s="4"/>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306"/>
      <c r="BV772" s="306"/>
      <c r="BW772" s="305"/>
      <c r="BX772" s="305"/>
      <c r="CG772" s="2" t="str">
        <f>IF(CI772=TRUE,COUNTIFS($CI$767:CI772,"TRUE"),"")&amp;IF(CI772=TRUE,"TRUE","")</f>
        <v>6TRUE</v>
      </c>
      <c r="CH772" s="2" t="s">
        <v>277</v>
      </c>
      <c r="CI772" s="2" t="b">
        <f>IF(R827="",TRUE,FALSE)</f>
        <v>1</v>
      </c>
      <c r="CJ772" s="6" t="s">
        <v>288</v>
      </c>
    </row>
    <row r="773" spans="2:88" ht="5.25" hidden="1" customHeight="1" x14ac:dyDescent="0.15">
      <c r="B773" s="134"/>
      <c r="C773" s="134"/>
      <c r="D773" s="134"/>
      <c r="G773" s="4"/>
      <c r="H773" s="4"/>
      <c r="I773" s="4"/>
      <c r="J773" s="4"/>
      <c r="K773" s="4"/>
      <c r="L773" s="4"/>
      <c r="M773" s="4"/>
      <c r="N773" s="4"/>
      <c r="O773" s="4"/>
      <c r="P773" s="4"/>
      <c r="Q773" s="4"/>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306" t="str">
        <f>IF(BV773="","",COUNTIFS($BV$197:BV773,"○"))&amp;BV773</f>
        <v/>
      </c>
      <c r="BV773" s="306" t="str">
        <f t="shared" ref="BV773" si="122">IF(BW773&lt;&gt;"","○","")</f>
        <v/>
      </c>
      <c r="BW773" s="305"/>
      <c r="BX773" s="305"/>
      <c r="CG773" s="2" t="str">
        <f>IF(CI773=TRUE,COUNTIFS($CI$767:CI773,"TRUE"),"")&amp;IF(CI773=TRUE,"TRUE","")</f>
        <v>7TRUE</v>
      </c>
      <c r="CH773" s="2" t="s">
        <v>278</v>
      </c>
      <c r="CI773" s="2" t="b">
        <f>IF(R837="",TRUE,FALSE)</f>
        <v>1</v>
      </c>
      <c r="CJ773" s="6" t="s">
        <v>289</v>
      </c>
    </row>
    <row r="774" spans="2:88" ht="5.25" hidden="1" customHeight="1" x14ac:dyDescent="0.15">
      <c r="B774" s="134"/>
      <c r="C774" s="134"/>
      <c r="D774" s="134"/>
      <c r="G774" s="4"/>
      <c r="H774" s="4"/>
      <c r="I774" s="4"/>
      <c r="J774" s="4"/>
      <c r="K774" s="4"/>
      <c r="L774" s="4"/>
      <c r="M774" s="4"/>
      <c r="N774" s="4"/>
      <c r="O774" s="4"/>
      <c r="P774" s="4"/>
      <c r="Q774" s="4"/>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306"/>
      <c r="BV774" s="306"/>
      <c r="BW774" s="305"/>
      <c r="BX774" s="305"/>
      <c r="CG774" s="2" t="str">
        <f>IF(CI774=TRUE,COUNTIFS($CI$767:CI774,"TRUE"),"")&amp;IF(CI774=TRUE,"TRUE","")</f>
        <v>8TRUE</v>
      </c>
      <c r="CH774" s="2" t="s">
        <v>279</v>
      </c>
      <c r="CI774" s="2" t="b">
        <f>IF(R847="",TRUE,FALSE)</f>
        <v>1</v>
      </c>
      <c r="CJ774" s="6" t="s">
        <v>290</v>
      </c>
    </row>
    <row r="775" spans="2:88" ht="5.25" hidden="1" customHeight="1" x14ac:dyDescent="0.15">
      <c r="B775" s="134"/>
      <c r="C775" s="134"/>
      <c r="D775" s="134"/>
      <c r="G775" s="4"/>
      <c r="H775" s="4"/>
      <c r="I775" s="4"/>
      <c r="J775" s="4"/>
      <c r="K775" s="4"/>
      <c r="L775" s="4"/>
      <c r="M775" s="4"/>
      <c r="N775" s="4"/>
      <c r="O775" s="4"/>
      <c r="P775" s="4"/>
      <c r="Q775" s="4"/>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306"/>
      <c r="BV775" s="306"/>
      <c r="BW775" s="305"/>
      <c r="BX775" s="305"/>
      <c r="CG775" s="2" t="str">
        <f>IF(CI775=TRUE,COUNTIFS($CI$767:CI775,"TRUE"),"")&amp;IF(CI775=TRUE,"TRUE","")</f>
        <v>9TRUE</v>
      </c>
      <c r="CH775" s="2" t="s">
        <v>280</v>
      </c>
      <c r="CI775" s="2" t="b">
        <f>IF(R857="",TRUE,FALSE)</f>
        <v>1</v>
      </c>
      <c r="CJ775" s="6" t="s">
        <v>291</v>
      </c>
    </row>
    <row r="776" spans="2:88" ht="5.25" customHeight="1" thickBot="1" x14ac:dyDescent="0.2">
      <c r="B776" s="134"/>
      <c r="C776" s="134"/>
      <c r="D776" s="134"/>
      <c r="BU776" s="2"/>
      <c r="BV776" s="2"/>
      <c r="BW776" s="2"/>
      <c r="BX776" s="2"/>
      <c r="CH776" s="2" t="s">
        <v>384</v>
      </c>
      <c r="CI776" s="2" t="b">
        <f>IF(R867="",TRUE,FALSE)</f>
        <v>1</v>
      </c>
      <c r="CJ776" s="6" t="s">
        <v>292</v>
      </c>
    </row>
    <row r="777" spans="2:88" ht="5.25" customHeight="1" thickTop="1" x14ac:dyDescent="0.15">
      <c r="B777" s="269" t="s">
        <v>369</v>
      </c>
      <c r="C777" s="270"/>
      <c r="D777" s="271"/>
      <c r="G777" s="320" t="s">
        <v>371</v>
      </c>
      <c r="H777" s="320"/>
      <c r="I777" s="320"/>
      <c r="J777" s="320"/>
      <c r="K777" s="320"/>
      <c r="L777" s="320"/>
      <c r="M777" s="320"/>
      <c r="N777" s="320"/>
      <c r="O777" s="320"/>
      <c r="P777" s="320"/>
      <c r="Q777" s="321"/>
      <c r="R777" s="311"/>
      <c r="S777" s="312"/>
      <c r="T777" s="312"/>
      <c r="U777" s="312"/>
      <c r="V777" s="312"/>
      <c r="W777" s="312"/>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c r="AS777" s="312"/>
      <c r="AT777" s="312"/>
      <c r="AU777" s="312"/>
      <c r="AV777" s="312"/>
      <c r="AW777" s="312"/>
      <c r="AX777" s="312"/>
      <c r="AY777" s="312"/>
      <c r="AZ777" s="312"/>
      <c r="BA777" s="312"/>
      <c r="BB777" s="312"/>
      <c r="BC777" s="312"/>
      <c r="BD777" s="312"/>
      <c r="BE777" s="312"/>
      <c r="BF777" s="312"/>
      <c r="BG777" s="312"/>
      <c r="BH777" s="312"/>
      <c r="BI777" s="312"/>
      <c r="BJ777" s="312"/>
      <c r="BK777" s="312"/>
      <c r="BL777" s="312"/>
      <c r="BM777" s="312"/>
      <c r="BN777" s="312"/>
      <c r="BO777" s="312"/>
      <c r="BP777" s="312"/>
      <c r="BQ777" s="312"/>
      <c r="BR777" s="312"/>
      <c r="BS777" s="312"/>
      <c r="BT777" s="313"/>
      <c r="BU777" s="307"/>
      <c r="BV777" s="306"/>
      <c r="BW777" s="305" t="str">
        <f>DBCS(MID(R777,1,48))</f>
        <v/>
      </c>
      <c r="BX777" s="310" t="str">
        <f>IF(ISERROR(VLOOKUP(G777,$CH$768:$CJ$779,3,FALSE)),"",VLOOKUP(G777,$CH$768:$CJ$779,3,FALSE))</f>
        <v/>
      </c>
      <c r="CH777" s="2" t="s">
        <v>281</v>
      </c>
      <c r="CI777" s="2" t="b">
        <f>IF(R877="",TRUE,FALSE)</f>
        <v>1</v>
      </c>
      <c r="CJ777" s="6" t="s">
        <v>293</v>
      </c>
    </row>
    <row r="778" spans="2:88" ht="5.25" customHeight="1" x14ac:dyDescent="0.15">
      <c r="B778" s="272"/>
      <c r="C778" s="273"/>
      <c r="D778" s="274"/>
      <c r="G778" s="320"/>
      <c r="H778" s="320"/>
      <c r="I778" s="320"/>
      <c r="J778" s="320"/>
      <c r="K778" s="320"/>
      <c r="L778" s="320"/>
      <c r="M778" s="320"/>
      <c r="N778" s="320"/>
      <c r="O778" s="320"/>
      <c r="P778" s="320"/>
      <c r="Q778" s="321"/>
      <c r="R778" s="314"/>
      <c r="S778" s="315"/>
      <c r="T778" s="315"/>
      <c r="U778" s="315"/>
      <c r="V778" s="315"/>
      <c r="W778" s="315"/>
      <c r="X778" s="315"/>
      <c r="Y778" s="315"/>
      <c r="Z778" s="315"/>
      <c r="AA778" s="315"/>
      <c r="AB778" s="315"/>
      <c r="AC778" s="315"/>
      <c r="AD778" s="315"/>
      <c r="AE778" s="315"/>
      <c r="AF778" s="315"/>
      <c r="AG778" s="315"/>
      <c r="AH778" s="315"/>
      <c r="AI778" s="315"/>
      <c r="AJ778" s="315"/>
      <c r="AK778" s="315"/>
      <c r="AL778" s="315"/>
      <c r="AM778" s="315"/>
      <c r="AN778" s="315"/>
      <c r="AO778" s="315"/>
      <c r="AP778" s="315"/>
      <c r="AQ778" s="315"/>
      <c r="AR778" s="315"/>
      <c r="AS778" s="315"/>
      <c r="AT778" s="315"/>
      <c r="AU778" s="315"/>
      <c r="AV778" s="315"/>
      <c r="AW778" s="315"/>
      <c r="AX778" s="315"/>
      <c r="AY778" s="315"/>
      <c r="AZ778" s="315"/>
      <c r="BA778" s="315"/>
      <c r="BB778" s="315"/>
      <c r="BC778" s="315"/>
      <c r="BD778" s="315"/>
      <c r="BE778" s="315"/>
      <c r="BF778" s="315"/>
      <c r="BG778" s="315"/>
      <c r="BH778" s="315"/>
      <c r="BI778" s="315"/>
      <c r="BJ778" s="315"/>
      <c r="BK778" s="315"/>
      <c r="BL778" s="315"/>
      <c r="BM778" s="315"/>
      <c r="BN778" s="315"/>
      <c r="BO778" s="315"/>
      <c r="BP778" s="315"/>
      <c r="BQ778" s="315"/>
      <c r="BR778" s="315"/>
      <c r="BS778" s="315"/>
      <c r="BT778" s="316"/>
      <c r="BU778" s="307"/>
      <c r="BV778" s="306"/>
      <c r="BW778" s="305"/>
      <c r="BX778" s="310"/>
      <c r="CH778" s="2" t="s">
        <v>282</v>
      </c>
      <c r="CI778" s="2" t="b">
        <f>IF(R887="",TRUE,FALSE)</f>
        <v>1</v>
      </c>
      <c r="CJ778" s="6" t="s">
        <v>294</v>
      </c>
    </row>
    <row r="779" spans="2:88" ht="5.25" customHeight="1" x14ac:dyDescent="0.15">
      <c r="B779" s="272"/>
      <c r="C779" s="273"/>
      <c r="D779" s="274"/>
      <c r="G779" s="320"/>
      <c r="H779" s="320"/>
      <c r="I779" s="320"/>
      <c r="J779" s="320"/>
      <c r="K779" s="320"/>
      <c r="L779" s="320"/>
      <c r="M779" s="320"/>
      <c r="N779" s="320"/>
      <c r="O779" s="320"/>
      <c r="P779" s="320"/>
      <c r="Q779" s="321"/>
      <c r="R779" s="314"/>
      <c r="S779" s="315"/>
      <c r="T779" s="315"/>
      <c r="U779" s="315"/>
      <c r="V779" s="315"/>
      <c r="W779" s="315"/>
      <c r="X779" s="315"/>
      <c r="Y779" s="315"/>
      <c r="Z779" s="315"/>
      <c r="AA779" s="315"/>
      <c r="AB779" s="315"/>
      <c r="AC779" s="315"/>
      <c r="AD779" s="315"/>
      <c r="AE779" s="315"/>
      <c r="AF779" s="315"/>
      <c r="AG779" s="315"/>
      <c r="AH779" s="315"/>
      <c r="AI779" s="315"/>
      <c r="AJ779" s="315"/>
      <c r="AK779" s="315"/>
      <c r="AL779" s="315"/>
      <c r="AM779" s="315"/>
      <c r="AN779" s="315"/>
      <c r="AO779" s="315"/>
      <c r="AP779" s="315"/>
      <c r="AQ779" s="315"/>
      <c r="AR779" s="315"/>
      <c r="AS779" s="315"/>
      <c r="AT779" s="315"/>
      <c r="AU779" s="315"/>
      <c r="AV779" s="315"/>
      <c r="AW779" s="315"/>
      <c r="AX779" s="315"/>
      <c r="AY779" s="315"/>
      <c r="AZ779" s="315"/>
      <c r="BA779" s="315"/>
      <c r="BB779" s="315"/>
      <c r="BC779" s="315"/>
      <c r="BD779" s="315"/>
      <c r="BE779" s="315"/>
      <c r="BF779" s="315"/>
      <c r="BG779" s="315"/>
      <c r="BH779" s="315"/>
      <c r="BI779" s="315"/>
      <c r="BJ779" s="315"/>
      <c r="BK779" s="315"/>
      <c r="BL779" s="315"/>
      <c r="BM779" s="315"/>
      <c r="BN779" s="315"/>
      <c r="BO779" s="315"/>
      <c r="BP779" s="315"/>
      <c r="BQ779" s="315"/>
      <c r="BR779" s="315"/>
      <c r="BS779" s="315"/>
      <c r="BT779" s="316"/>
      <c r="BU779" s="307"/>
      <c r="BV779" s="306"/>
      <c r="BW779" s="305"/>
      <c r="BX779" s="310"/>
      <c r="CH779" s="2" t="s">
        <v>283</v>
      </c>
      <c r="CI779" s="2" t="b">
        <f>IF(R897="",TRUE,FALSE)</f>
        <v>1</v>
      </c>
      <c r="CJ779" s="6" t="s">
        <v>295</v>
      </c>
    </row>
    <row r="780" spans="2:88" ht="5.25" customHeight="1" x14ac:dyDescent="0.15">
      <c r="B780" s="272"/>
      <c r="C780" s="273"/>
      <c r="D780" s="274"/>
      <c r="G780" s="308" t="str">
        <f>"現在"&amp;LEN(R777)&amp;"字"</f>
        <v>現在0字</v>
      </c>
      <c r="H780" s="308"/>
      <c r="I780" s="308"/>
      <c r="J780" s="308"/>
      <c r="K780" s="308"/>
      <c r="L780" s="308"/>
      <c r="M780" s="308"/>
      <c r="N780" s="308"/>
      <c r="O780" s="308"/>
      <c r="P780" s="308"/>
      <c r="Q780" s="309"/>
      <c r="R780" s="314"/>
      <c r="S780" s="315"/>
      <c r="T780" s="315"/>
      <c r="U780" s="315"/>
      <c r="V780" s="315"/>
      <c r="W780" s="315"/>
      <c r="X780" s="315"/>
      <c r="Y780" s="315"/>
      <c r="Z780" s="315"/>
      <c r="AA780" s="315"/>
      <c r="AB780" s="315"/>
      <c r="AC780" s="315"/>
      <c r="AD780" s="315"/>
      <c r="AE780" s="315"/>
      <c r="AF780" s="315"/>
      <c r="AG780" s="315"/>
      <c r="AH780" s="315"/>
      <c r="AI780" s="315"/>
      <c r="AJ780" s="315"/>
      <c r="AK780" s="315"/>
      <c r="AL780" s="315"/>
      <c r="AM780" s="315"/>
      <c r="AN780" s="315"/>
      <c r="AO780" s="315"/>
      <c r="AP780" s="315"/>
      <c r="AQ780" s="315"/>
      <c r="AR780" s="315"/>
      <c r="AS780" s="315"/>
      <c r="AT780" s="315"/>
      <c r="AU780" s="315"/>
      <c r="AV780" s="315"/>
      <c r="AW780" s="315"/>
      <c r="AX780" s="315"/>
      <c r="AY780" s="315"/>
      <c r="AZ780" s="315"/>
      <c r="BA780" s="315"/>
      <c r="BB780" s="315"/>
      <c r="BC780" s="315"/>
      <c r="BD780" s="315"/>
      <c r="BE780" s="315"/>
      <c r="BF780" s="315"/>
      <c r="BG780" s="315"/>
      <c r="BH780" s="315"/>
      <c r="BI780" s="315"/>
      <c r="BJ780" s="315"/>
      <c r="BK780" s="315"/>
      <c r="BL780" s="315"/>
      <c r="BM780" s="315"/>
      <c r="BN780" s="315"/>
      <c r="BO780" s="315"/>
      <c r="BP780" s="315"/>
      <c r="BQ780" s="315"/>
      <c r="BR780" s="315"/>
      <c r="BS780" s="315"/>
      <c r="BT780" s="316"/>
      <c r="BU780" s="307"/>
      <c r="BV780" s="306"/>
      <c r="BW780" s="305" t="str">
        <f>DBCS(IF(LEN(R777)&gt;48,MID(R777,49,48),""))</f>
        <v/>
      </c>
      <c r="BX780" s="305"/>
      <c r="CH780" s="2" t="s">
        <v>355</v>
      </c>
    </row>
    <row r="781" spans="2:88" ht="5.25" customHeight="1" x14ac:dyDescent="0.15">
      <c r="B781" s="272"/>
      <c r="C781" s="273"/>
      <c r="D781" s="274"/>
      <c r="G781" s="308"/>
      <c r="H781" s="308"/>
      <c r="I781" s="308"/>
      <c r="J781" s="308"/>
      <c r="K781" s="308"/>
      <c r="L781" s="308"/>
      <c r="M781" s="308"/>
      <c r="N781" s="308"/>
      <c r="O781" s="308"/>
      <c r="P781" s="308"/>
      <c r="Q781" s="309"/>
      <c r="R781" s="314"/>
      <c r="S781" s="315"/>
      <c r="T781" s="315"/>
      <c r="U781" s="315"/>
      <c r="V781" s="315"/>
      <c r="W781" s="315"/>
      <c r="X781" s="315"/>
      <c r="Y781" s="315"/>
      <c r="Z781" s="315"/>
      <c r="AA781" s="315"/>
      <c r="AB781" s="315"/>
      <c r="AC781" s="315"/>
      <c r="AD781" s="315"/>
      <c r="AE781" s="315"/>
      <c r="AF781" s="315"/>
      <c r="AG781" s="315"/>
      <c r="AH781" s="315"/>
      <c r="AI781" s="315"/>
      <c r="AJ781" s="315"/>
      <c r="AK781" s="315"/>
      <c r="AL781" s="315"/>
      <c r="AM781" s="315"/>
      <c r="AN781" s="315"/>
      <c r="AO781" s="315"/>
      <c r="AP781" s="315"/>
      <c r="AQ781" s="315"/>
      <c r="AR781" s="315"/>
      <c r="AS781" s="315"/>
      <c r="AT781" s="315"/>
      <c r="AU781" s="315"/>
      <c r="AV781" s="315"/>
      <c r="AW781" s="315"/>
      <c r="AX781" s="315"/>
      <c r="AY781" s="315"/>
      <c r="AZ781" s="315"/>
      <c r="BA781" s="315"/>
      <c r="BB781" s="315"/>
      <c r="BC781" s="315"/>
      <c r="BD781" s="315"/>
      <c r="BE781" s="315"/>
      <c r="BF781" s="315"/>
      <c r="BG781" s="315"/>
      <c r="BH781" s="315"/>
      <c r="BI781" s="315"/>
      <c r="BJ781" s="315"/>
      <c r="BK781" s="315"/>
      <c r="BL781" s="315"/>
      <c r="BM781" s="315"/>
      <c r="BN781" s="315"/>
      <c r="BO781" s="315"/>
      <c r="BP781" s="315"/>
      <c r="BQ781" s="315"/>
      <c r="BR781" s="315"/>
      <c r="BS781" s="315"/>
      <c r="BT781" s="316"/>
      <c r="BU781" s="307"/>
      <c r="BV781" s="306"/>
      <c r="BW781" s="305"/>
      <c r="BX781" s="305"/>
    </row>
    <row r="782" spans="2:88" ht="5.25" customHeight="1" x14ac:dyDescent="0.15">
      <c r="B782" s="272"/>
      <c r="C782" s="273"/>
      <c r="D782" s="274"/>
      <c r="G782" s="308"/>
      <c r="H782" s="308"/>
      <c r="I782" s="308"/>
      <c r="J782" s="308"/>
      <c r="K782" s="308"/>
      <c r="L782" s="308"/>
      <c r="M782" s="308"/>
      <c r="N782" s="308"/>
      <c r="O782" s="308"/>
      <c r="P782" s="308"/>
      <c r="Q782" s="309"/>
      <c r="R782" s="314"/>
      <c r="S782" s="315"/>
      <c r="T782" s="315"/>
      <c r="U782" s="315"/>
      <c r="V782" s="315"/>
      <c r="W782" s="315"/>
      <c r="X782" s="315"/>
      <c r="Y782" s="315"/>
      <c r="Z782" s="315"/>
      <c r="AA782" s="315"/>
      <c r="AB782" s="315"/>
      <c r="AC782" s="315"/>
      <c r="AD782" s="315"/>
      <c r="AE782" s="315"/>
      <c r="AF782" s="315"/>
      <c r="AG782" s="315"/>
      <c r="AH782" s="315"/>
      <c r="AI782" s="315"/>
      <c r="AJ782" s="315"/>
      <c r="AK782" s="315"/>
      <c r="AL782" s="315"/>
      <c r="AM782" s="315"/>
      <c r="AN782" s="315"/>
      <c r="AO782" s="315"/>
      <c r="AP782" s="315"/>
      <c r="AQ782" s="315"/>
      <c r="AR782" s="315"/>
      <c r="AS782" s="315"/>
      <c r="AT782" s="315"/>
      <c r="AU782" s="315"/>
      <c r="AV782" s="315"/>
      <c r="AW782" s="315"/>
      <c r="AX782" s="315"/>
      <c r="AY782" s="315"/>
      <c r="AZ782" s="315"/>
      <c r="BA782" s="315"/>
      <c r="BB782" s="315"/>
      <c r="BC782" s="315"/>
      <c r="BD782" s="315"/>
      <c r="BE782" s="315"/>
      <c r="BF782" s="315"/>
      <c r="BG782" s="315"/>
      <c r="BH782" s="315"/>
      <c r="BI782" s="315"/>
      <c r="BJ782" s="315"/>
      <c r="BK782" s="315"/>
      <c r="BL782" s="315"/>
      <c r="BM782" s="315"/>
      <c r="BN782" s="315"/>
      <c r="BO782" s="315"/>
      <c r="BP782" s="315"/>
      <c r="BQ782" s="315"/>
      <c r="BR782" s="315"/>
      <c r="BS782" s="315"/>
      <c r="BT782" s="316"/>
      <c r="BU782" s="307"/>
      <c r="BV782" s="306"/>
      <c r="BW782" s="305"/>
      <c r="BX782" s="305"/>
    </row>
    <row r="783" spans="2:88" ht="5.25" customHeight="1" x14ac:dyDescent="0.15">
      <c r="B783" s="272"/>
      <c r="C783" s="273"/>
      <c r="D783" s="274"/>
      <c r="G783" s="308"/>
      <c r="H783" s="308"/>
      <c r="I783" s="308"/>
      <c r="J783" s="308"/>
      <c r="K783" s="308"/>
      <c r="L783" s="308"/>
      <c r="M783" s="308"/>
      <c r="N783" s="308"/>
      <c r="O783" s="308"/>
      <c r="P783" s="308"/>
      <c r="Q783" s="309"/>
      <c r="R783" s="314"/>
      <c r="S783" s="315"/>
      <c r="T783" s="315"/>
      <c r="U783" s="315"/>
      <c r="V783" s="315"/>
      <c r="W783" s="315"/>
      <c r="X783" s="315"/>
      <c r="Y783" s="315"/>
      <c r="Z783" s="315"/>
      <c r="AA783" s="315"/>
      <c r="AB783" s="315"/>
      <c r="AC783" s="315"/>
      <c r="AD783" s="315"/>
      <c r="AE783" s="315"/>
      <c r="AF783" s="315"/>
      <c r="AG783" s="315"/>
      <c r="AH783" s="315"/>
      <c r="AI783" s="315"/>
      <c r="AJ783" s="315"/>
      <c r="AK783" s="315"/>
      <c r="AL783" s="315"/>
      <c r="AM783" s="315"/>
      <c r="AN783" s="315"/>
      <c r="AO783" s="315"/>
      <c r="AP783" s="315"/>
      <c r="AQ783" s="315"/>
      <c r="AR783" s="315"/>
      <c r="AS783" s="315"/>
      <c r="AT783" s="315"/>
      <c r="AU783" s="315"/>
      <c r="AV783" s="315"/>
      <c r="AW783" s="315"/>
      <c r="AX783" s="315"/>
      <c r="AY783" s="315"/>
      <c r="AZ783" s="315"/>
      <c r="BA783" s="315"/>
      <c r="BB783" s="315"/>
      <c r="BC783" s="315"/>
      <c r="BD783" s="315"/>
      <c r="BE783" s="315"/>
      <c r="BF783" s="315"/>
      <c r="BG783" s="315"/>
      <c r="BH783" s="315"/>
      <c r="BI783" s="315"/>
      <c r="BJ783" s="315"/>
      <c r="BK783" s="315"/>
      <c r="BL783" s="315"/>
      <c r="BM783" s="315"/>
      <c r="BN783" s="315"/>
      <c r="BO783" s="315"/>
      <c r="BP783" s="315"/>
      <c r="BQ783" s="315"/>
      <c r="BR783" s="315"/>
      <c r="BS783" s="315"/>
      <c r="BT783" s="316"/>
      <c r="BU783" s="307"/>
      <c r="BV783" s="306"/>
      <c r="BW783" s="305" t="str">
        <f>DBCS(IF(LEN(R777)&gt;98,MID(R777,97,48),""))</f>
        <v/>
      </c>
      <c r="BX783" s="305"/>
    </row>
    <row r="784" spans="2:88" ht="5.25" customHeight="1" x14ac:dyDescent="0.15">
      <c r="B784" s="272"/>
      <c r="C784" s="273"/>
      <c r="D784" s="274"/>
      <c r="G784" s="308"/>
      <c r="H784" s="308"/>
      <c r="I784" s="308"/>
      <c r="J784" s="308"/>
      <c r="K784" s="308"/>
      <c r="L784" s="308"/>
      <c r="M784" s="308"/>
      <c r="N784" s="308"/>
      <c r="O784" s="308"/>
      <c r="P784" s="308"/>
      <c r="Q784" s="309"/>
      <c r="R784" s="314"/>
      <c r="S784" s="315"/>
      <c r="T784" s="315"/>
      <c r="U784" s="315"/>
      <c r="V784" s="315"/>
      <c r="W784" s="315"/>
      <c r="X784" s="315"/>
      <c r="Y784" s="315"/>
      <c r="Z784" s="315"/>
      <c r="AA784" s="315"/>
      <c r="AB784" s="315"/>
      <c r="AC784" s="315"/>
      <c r="AD784" s="315"/>
      <c r="AE784" s="315"/>
      <c r="AF784" s="315"/>
      <c r="AG784" s="315"/>
      <c r="AH784" s="315"/>
      <c r="AI784" s="315"/>
      <c r="AJ784" s="315"/>
      <c r="AK784" s="315"/>
      <c r="AL784" s="315"/>
      <c r="AM784" s="315"/>
      <c r="AN784" s="315"/>
      <c r="AO784" s="315"/>
      <c r="AP784" s="315"/>
      <c r="AQ784" s="315"/>
      <c r="AR784" s="315"/>
      <c r="AS784" s="315"/>
      <c r="AT784" s="315"/>
      <c r="AU784" s="315"/>
      <c r="AV784" s="315"/>
      <c r="AW784" s="315"/>
      <c r="AX784" s="315"/>
      <c r="AY784" s="315"/>
      <c r="AZ784" s="315"/>
      <c r="BA784" s="315"/>
      <c r="BB784" s="315"/>
      <c r="BC784" s="315"/>
      <c r="BD784" s="315"/>
      <c r="BE784" s="315"/>
      <c r="BF784" s="315"/>
      <c r="BG784" s="315"/>
      <c r="BH784" s="315"/>
      <c r="BI784" s="315"/>
      <c r="BJ784" s="315"/>
      <c r="BK784" s="315"/>
      <c r="BL784" s="315"/>
      <c r="BM784" s="315"/>
      <c r="BN784" s="315"/>
      <c r="BO784" s="315"/>
      <c r="BP784" s="315"/>
      <c r="BQ784" s="315"/>
      <c r="BR784" s="315"/>
      <c r="BS784" s="315"/>
      <c r="BT784" s="316"/>
      <c r="BU784" s="307"/>
      <c r="BV784" s="306"/>
      <c r="BW784" s="305"/>
      <c r="BX784" s="305"/>
    </row>
    <row r="785" spans="2:76" ht="5.25" customHeight="1" x14ac:dyDescent="0.15">
      <c r="B785" s="272"/>
      <c r="C785" s="273"/>
      <c r="D785" s="274"/>
      <c r="G785" s="308"/>
      <c r="H785" s="308"/>
      <c r="I785" s="308"/>
      <c r="J785" s="308"/>
      <c r="K785" s="308"/>
      <c r="L785" s="308"/>
      <c r="M785" s="308"/>
      <c r="N785" s="308"/>
      <c r="O785" s="308"/>
      <c r="P785" s="308"/>
      <c r="Q785" s="309"/>
      <c r="R785" s="317"/>
      <c r="S785" s="318"/>
      <c r="T785" s="318"/>
      <c r="U785" s="318"/>
      <c r="V785" s="318"/>
      <c r="W785" s="318"/>
      <c r="X785" s="318"/>
      <c r="Y785" s="318"/>
      <c r="Z785" s="318"/>
      <c r="AA785" s="318"/>
      <c r="AB785" s="318"/>
      <c r="AC785" s="318"/>
      <c r="AD785" s="318"/>
      <c r="AE785" s="318"/>
      <c r="AF785" s="318"/>
      <c r="AG785" s="318"/>
      <c r="AH785" s="318"/>
      <c r="AI785" s="318"/>
      <c r="AJ785" s="318"/>
      <c r="AK785" s="318"/>
      <c r="AL785" s="318"/>
      <c r="AM785" s="318"/>
      <c r="AN785" s="318"/>
      <c r="AO785" s="318"/>
      <c r="AP785" s="318"/>
      <c r="AQ785" s="318"/>
      <c r="AR785" s="318"/>
      <c r="AS785" s="318"/>
      <c r="AT785" s="318"/>
      <c r="AU785" s="318"/>
      <c r="AV785" s="318"/>
      <c r="AW785" s="318"/>
      <c r="AX785" s="318"/>
      <c r="AY785" s="318"/>
      <c r="AZ785" s="318"/>
      <c r="BA785" s="318"/>
      <c r="BB785" s="318"/>
      <c r="BC785" s="318"/>
      <c r="BD785" s="318"/>
      <c r="BE785" s="318"/>
      <c r="BF785" s="318"/>
      <c r="BG785" s="318"/>
      <c r="BH785" s="318"/>
      <c r="BI785" s="318"/>
      <c r="BJ785" s="318"/>
      <c r="BK785" s="318"/>
      <c r="BL785" s="318"/>
      <c r="BM785" s="318"/>
      <c r="BN785" s="318"/>
      <c r="BO785" s="318"/>
      <c r="BP785" s="318"/>
      <c r="BQ785" s="318"/>
      <c r="BR785" s="318"/>
      <c r="BS785" s="318"/>
      <c r="BT785" s="319"/>
      <c r="BU785" s="307"/>
      <c r="BV785" s="306"/>
      <c r="BW785" s="305"/>
      <c r="BX785" s="305"/>
    </row>
    <row r="786" spans="2:76" ht="5.25" customHeight="1" x14ac:dyDescent="0.15">
      <c r="B786" s="272"/>
      <c r="C786" s="273"/>
      <c r="D786" s="274"/>
    </row>
    <row r="787" spans="2:76" ht="5.25" customHeight="1" x14ac:dyDescent="0.15">
      <c r="B787" s="272"/>
      <c r="C787" s="273"/>
      <c r="D787" s="274"/>
      <c r="G787" s="320" t="s">
        <v>359</v>
      </c>
      <c r="H787" s="320"/>
      <c r="I787" s="320"/>
      <c r="J787" s="320"/>
      <c r="K787" s="320"/>
      <c r="L787" s="320"/>
      <c r="M787" s="320"/>
      <c r="N787" s="320"/>
      <c r="O787" s="320"/>
      <c r="P787" s="320"/>
      <c r="Q787" s="321"/>
      <c r="R787" s="311"/>
      <c r="S787" s="312"/>
      <c r="T787" s="312"/>
      <c r="U787" s="312"/>
      <c r="V787" s="312"/>
      <c r="W787" s="31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c r="AS787" s="312"/>
      <c r="AT787" s="312"/>
      <c r="AU787" s="312"/>
      <c r="AV787" s="312"/>
      <c r="AW787" s="312"/>
      <c r="AX787" s="312"/>
      <c r="AY787" s="312"/>
      <c r="AZ787" s="312"/>
      <c r="BA787" s="312"/>
      <c r="BB787" s="312"/>
      <c r="BC787" s="312"/>
      <c r="BD787" s="312"/>
      <c r="BE787" s="312"/>
      <c r="BF787" s="312"/>
      <c r="BG787" s="312"/>
      <c r="BH787" s="312"/>
      <c r="BI787" s="312"/>
      <c r="BJ787" s="312"/>
      <c r="BK787" s="312"/>
      <c r="BL787" s="312"/>
      <c r="BM787" s="312"/>
      <c r="BN787" s="312"/>
      <c r="BO787" s="312"/>
      <c r="BP787" s="312"/>
      <c r="BQ787" s="312"/>
      <c r="BR787" s="312"/>
      <c r="BS787" s="312"/>
      <c r="BT787" s="313"/>
      <c r="BU787" s="307" t="str">
        <f>IF(BV787="","",COUNTIFS($BV$197:BV787,"○"))&amp;BV787</f>
        <v/>
      </c>
      <c r="BV787" s="306" t="str">
        <f>IF($BV$777="○","",IF(BW787&lt;&gt;"","○",""))</f>
        <v/>
      </c>
      <c r="BW787" s="305" t="str">
        <f>DBCS(MID(R787,1,48))</f>
        <v/>
      </c>
      <c r="BX787" s="310" t="str">
        <f>IF(ISERROR(VLOOKUP(G787,$CH$768:$CJ$779,3,FALSE)),"",VLOOKUP(G787,$CH$768:$CJ$779,3,FALSE))</f>
        <v>（1）</v>
      </c>
    </row>
    <row r="788" spans="2:76" ht="5.25" customHeight="1" x14ac:dyDescent="0.15">
      <c r="B788" s="272"/>
      <c r="C788" s="273"/>
      <c r="D788" s="274"/>
      <c r="G788" s="320"/>
      <c r="H788" s="320"/>
      <c r="I788" s="320"/>
      <c r="J788" s="320"/>
      <c r="K788" s="320"/>
      <c r="L788" s="320"/>
      <c r="M788" s="320"/>
      <c r="N788" s="320"/>
      <c r="O788" s="320"/>
      <c r="P788" s="320"/>
      <c r="Q788" s="321"/>
      <c r="R788" s="314"/>
      <c r="S788" s="315"/>
      <c r="T788" s="315"/>
      <c r="U788" s="315"/>
      <c r="V788" s="315"/>
      <c r="W788" s="315"/>
      <c r="X788" s="315"/>
      <c r="Y788" s="315"/>
      <c r="Z788" s="315"/>
      <c r="AA788" s="315"/>
      <c r="AB788" s="315"/>
      <c r="AC788" s="315"/>
      <c r="AD788" s="315"/>
      <c r="AE788" s="315"/>
      <c r="AF788" s="315"/>
      <c r="AG788" s="315"/>
      <c r="AH788" s="315"/>
      <c r="AI788" s="315"/>
      <c r="AJ788" s="315"/>
      <c r="AK788" s="315"/>
      <c r="AL788" s="315"/>
      <c r="AM788" s="315"/>
      <c r="AN788" s="315"/>
      <c r="AO788" s="315"/>
      <c r="AP788" s="315"/>
      <c r="AQ788" s="315"/>
      <c r="AR788" s="315"/>
      <c r="AS788" s="315"/>
      <c r="AT788" s="315"/>
      <c r="AU788" s="315"/>
      <c r="AV788" s="315"/>
      <c r="AW788" s="315"/>
      <c r="AX788" s="315"/>
      <c r="AY788" s="315"/>
      <c r="AZ788" s="315"/>
      <c r="BA788" s="315"/>
      <c r="BB788" s="315"/>
      <c r="BC788" s="315"/>
      <c r="BD788" s="315"/>
      <c r="BE788" s="315"/>
      <c r="BF788" s="315"/>
      <c r="BG788" s="315"/>
      <c r="BH788" s="315"/>
      <c r="BI788" s="315"/>
      <c r="BJ788" s="315"/>
      <c r="BK788" s="315"/>
      <c r="BL788" s="315"/>
      <c r="BM788" s="315"/>
      <c r="BN788" s="315"/>
      <c r="BO788" s="315"/>
      <c r="BP788" s="315"/>
      <c r="BQ788" s="315"/>
      <c r="BR788" s="315"/>
      <c r="BS788" s="315"/>
      <c r="BT788" s="316"/>
      <c r="BU788" s="307"/>
      <c r="BV788" s="306"/>
      <c r="BW788" s="305"/>
      <c r="BX788" s="310"/>
    </row>
    <row r="789" spans="2:76" ht="5.25" customHeight="1" x14ac:dyDescent="0.15">
      <c r="B789" s="272"/>
      <c r="C789" s="273"/>
      <c r="D789" s="274"/>
      <c r="G789" s="320"/>
      <c r="H789" s="320"/>
      <c r="I789" s="320"/>
      <c r="J789" s="320"/>
      <c r="K789" s="320"/>
      <c r="L789" s="320"/>
      <c r="M789" s="320"/>
      <c r="N789" s="320"/>
      <c r="O789" s="320"/>
      <c r="P789" s="320"/>
      <c r="Q789" s="321"/>
      <c r="R789" s="314"/>
      <c r="S789" s="315"/>
      <c r="T789" s="315"/>
      <c r="U789" s="315"/>
      <c r="V789" s="315"/>
      <c r="W789" s="315"/>
      <c r="X789" s="315"/>
      <c r="Y789" s="315"/>
      <c r="Z789" s="315"/>
      <c r="AA789" s="315"/>
      <c r="AB789" s="315"/>
      <c r="AC789" s="315"/>
      <c r="AD789" s="315"/>
      <c r="AE789" s="315"/>
      <c r="AF789" s="315"/>
      <c r="AG789" s="315"/>
      <c r="AH789" s="315"/>
      <c r="AI789" s="315"/>
      <c r="AJ789" s="315"/>
      <c r="AK789" s="315"/>
      <c r="AL789" s="315"/>
      <c r="AM789" s="315"/>
      <c r="AN789" s="315"/>
      <c r="AO789" s="315"/>
      <c r="AP789" s="315"/>
      <c r="AQ789" s="315"/>
      <c r="AR789" s="315"/>
      <c r="AS789" s="315"/>
      <c r="AT789" s="315"/>
      <c r="AU789" s="315"/>
      <c r="AV789" s="315"/>
      <c r="AW789" s="315"/>
      <c r="AX789" s="315"/>
      <c r="AY789" s="315"/>
      <c r="AZ789" s="315"/>
      <c r="BA789" s="315"/>
      <c r="BB789" s="315"/>
      <c r="BC789" s="315"/>
      <c r="BD789" s="315"/>
      <c r="BE789" s="315"/>
      <c r="BF789" s="315"/>
      <c r="BG789" s="315"/>
      <c r="BH789" s="315"/>
      <c r="BI789" s="315"/>
      <c r="BJ789" s="315"/>
      <c r="BK789" s="315"/>
      <c r="BL789" s="315"/>
      <c r="BM789" s="315"/>
      <c r="BN789" s="315"/>
      <c r="BO789" s="315"/>
      <c r="BP789" s="315"/>
      <c r="BQ789" s="315"/>
      <c r="BR789" s="315"/>
      <c r="BS789" s="315"/>
      <c r="BT789" s="316"/>
      <c r="BU789" s="307"/>
      <c r="BV789" s="306"/>
      <c r="BW789" s="305"/>
      <c r="BX789" s="310"/>
    </row>
    <row r="790" spans="2:76" ht="5.25" customHeight="1" x14ac:dyDescent="0.15">
      <c r="B790" s="272"/>
      <c r="C790" s="273"/>
      <c r="D790" s="274"/>
      <c r="G790" s="308" t="str">
        <f>"現在"&amp;LEN(R787)&amp;"字"</f>
        <v>現在0字</v>
      </c>
      <c r="H790" s="308"/>
      <c r="I790" s="308"/>
      <c r="J790" s="308"/>
      <c r="K790" s="308"/>
      <c r="L790" s="308"/>
      <c r="M790" s="308"/>
      <c r="N790" s="308"/>
      <c r="O790" s="308"/>
      <c r="P790" s="308"/>
      <c r="Q790" s="309"/>
      <c r="R790" s="314"/>
      <c r="S790" s="315"/>
      <c r="T790" s="315"/>
      <c r="U790" s="315"/>
      <c r="V790" s="315"/>
      <c r="W790" s="315"/>
      <c r="X790" s="315"/>
      <c r="Y790" s="315"/>
      <c r="Z790" s="315"/>
      <c r="AA790" s="315"/>
      <c r="AB790" s="315"/>
      <c r="AC790" s="315"/>
      <c r="AD790" s="315"/>
      <c r="AE790" s="315"/>
      <c r="AF790" s="315"/>
      <c r="AG790" s="315"/>
      <c r="AH790" s="315"/>
      <c r="AI790" s="315"/>
      <c r="AJ790" s="315"/>
      <c r="AK790" s="315"/>
      <c r="AL790" s="315"/>
      <c r="AM790" s="315"/>
      <c r="AN790" s="315"/>
      <c r="AO790" s="315"/>
      <c r="AP790" s="315"/>
      <c r="AQ790" s="315"/>
      <c r="AR790" s="315"/>
      <c r="AS790" s="315"/>
      <c r="AT790" s="315"/>
      <c r="AU790" s="315"/>
      <c r="AV790" s="315"/>
      <c r="AW790" s="315"/>
      <c r="AX790" s="315"/>
      <c r="AY790" s="315"/>
      <c r="AZ790" s="315"/>
      <c r="BA790" s="315"/>
      <c r="BB790" s="315"/>
      <c r="BC790" s="315"/>
      <c r="BD790" s="315"/>
      <c r="BE790" s="315"/>
      <c r="BF790" s="315"/>
      <c r="BG790" s="315"/>
      <c r="BH790" s="315"/>
      <c r="BI790" s="315"/>
      <c r="BJ790" s="315"/>
      <c r="BK790" s="315"/>
      <c r="BL790" s="315"/>
      <c r="BM790" s="315"/>
      <c r="BN790" s="315"/>
      <c r="BO790" s="315"/>
      <c r="BP790" s="315"/>
      <c r="BQ790" s="315"/>
      <c r="BR790" s="315"/>
      <c r="BS790" s="315"/>
      <c r="BT790" s="316"/>
      <c r="BU790" s="307" t="str">
        <f>IF(BV790="","",COUNTIFS($BV$197:BV790,"○"))&amp;BV790</f>
        <v/>
      </c>
      <c r="BV790" s="306" t="str">
        <f>IF($BV$777="○","",IF(BW790&lt;&gt;"","○",""))</f>
        <v/>
      </c>
      <c r="BW790" s="305" t="str">
        <f>DBCS(IF(LEN(R787)&gt;48,MID(R787,49,48),""))</f>
        <v/>
      </c>
      <c r="BX790" s="305"/>
    </row>
    <row r="791" spans="2:76" ht="5.25" customHeight="1" x14ac:dyDescent="0.15">
      <c r="B791" s="272"/>
      <c r="C791" s="273"/>
      <c r="D791" s="274"/>
      <c r="G791" s="308"/>
      <c r="H791" s="308"/>
      <c r="I791" s="308"/>
      <c r="J791" s="308"/>
      <c r="K791" s="308"/>
      <c r="L791" s="308"/>
      <c r="M791" s="308"/>
      <c r="N791" s="308"/>
      <c r="O791" s="308"/>
      <c r="P791" s="308"/>
      <c r="Q791" s="309"/>
      <c r="R791" s="314"/>
      <c r="S791" s="315"/>
      <c r="T791" s="315"/>
      <c r="U791" s="315"/>
      <c r="V791" s="315"/>
      <c r="W791" s="315"/>
      <c r="X791" s="315"/>
      <c r="Y791" s="315"/>
      <c r="Z791" s="315"/>
      <c r="AA791" s="315"/>
      <c r="AB791" s="315"/>
      <c r="AC791" s="315"/>
      <c r="AD791" s="315"/>
      <c r="AE791" s="315"/>
      <c r="AF791" s="315"/>
      <c r="AG791" s="315"/>
      <c r="AH791" s="315"/>
      <c r="AI791" s="315"/>
      <c r="AJ791" s="315"/>
      <c r="AK791" s="315"/>
      <c r="AL791" s="315"/>
      <c r="AM791" s="315"/>
      <c r="AN791" s="315"/>
      <c r="AO791" s="315"/>
      <c r="AP791" s="315"/>
      <c r="AQ791" s="315"/>
      <c r="AR791" s="315"/>
      <c r="AS791" s="315"/>
      <c r="AT791" s="315"/>
      <c r="AU791" s="315"/>
      <c r="AV791" s="315"/>
      <c r="AW791" s="315"/>
      <c r="AX791" s="315"/>
      <c r="AY791" s="315"/>
      <c r="AZ791" s="315"/>
      <c r="BA791" s="315"/>
      <c r="BB791" s="315"/>
      <c r="BC791" s="315"/>
      <c r="BD791" s="315"/>
      <c r="BE791" s="315"/>
      <c r="BF791" s="315"/>
      <c r="BG791" s="315"/>
      <c r="BH791" s="315"/>
      <c r="BI791" s="315"/>
      <c r="BJ791" s="315"/>
      <c r="BK791" s="315"/>
      <c r="BL791" s="315"/>
      <c r="BM791" s="315"/>
      <c r="BN791" s="315"/>
      <c r="BO791" s="315"/>
      <c r="BP791" s="315"/>
      <c r="BQ791" s="315"/>
      <c r="BR791" s="315"/>
      <c r="BS791" s="315"/>
      <c r="BT791" s="316"/>
      <c r="BU791" s="307"/>
      <c r="BV791" s="306"/>
      <c r="BW791" s="305"/>
      <c r="BX791" s="305"/>
    </row>
    <row r="792" spans="2:76" ht="5.25" customHeight="1" x14ac:dyDescent="0.15">
      <c r="B792" s="272"/>
      <c r="C792" s="273"/>
      <c r="D792" s="274"/>
      <c r="G792" s="308"/>
      <c r="H792" s="308"/>
      <c r="I792" s="308"/>
      <c r="J792" s="308"/>
      <c r="K792" s="308"/>
      <c r="L792" s="308"/>
      <c r="M792" s="308"/>
      <c r="N792" s="308"/>
      <c r="O792" s="308"/>
      <c r="P792" s="308"/>
      <c r="Q792" s="309"/>
      <c r="R792" s="314"/>
      <c r="S792" s="315"/>
      <c r="T792" s="315"/>
      <c r="U792" s="315"/>
      <c r="V792" s="315"/>
      <c r="W792" s="315"/>
      <c r="X792" s="315"/>
      <c r="Y792" s="315"/>
      <c r="Z792" s="315"/>
      <c r="AA792" s="315"/>
      <c r="AB792" s="315"/>
      <c r="AC792" s="315"/>
      <c r="AD792" s="315"/>
      <c r="AE792" s="315"/>
      <c r="AF792" s="315"/>
      <c r="AG792" s="315"/>
      <c r="AH792" s="315"/>
      <c r="AI792" s="315"/>
      <c r="AJ792" s="315"/>
      <c r="AK792" s="315"/>
      <c r="AL792" s="315"/>
      <c r="AM792" s="315"/>
      <c r="AN792" s="315"/>
      <c r="AO792" s="315"/>
      <c r="AP792" s="315"/>
      <c r="AQ792" s="315"/>
      <c r="AR792" s="315"/>
      <c r="AS792" s="315"/>
      <c r="AT792" s="315"/>
      <c r="AU792" s="315"/>
      <c r="AV792" s="315"/>
      <c r="AW792" s="315"/>
      <c r="AX792" s="315"/>
      <c r="AY792" s="315"/>
      <c r="AZ792" s="315"/>
      <c r="BA792" s="315"/>
      <c r="BB792" s="315"/>
      <c r="BC792" s="315"/>
      <c r="BD792" s="315"/>
      <c r="BE792" s="315"/>
      <c r="BF792" s="315"/>
      <c r="BG792" s="315"/>
      <c r="BH792" s="315"/>
      <c r="BI792" s="315"/>
      <c r="BJ792" s="315"/>
      <c r="BK792" s="315"/>
      <c r="BL792" s="315"/>
      <c r="BM792" s="315"/>
      <c r="BN792" s="315"/>
      <c r="BO792" s="315"/>
      <c r="BP792" s="315"/>
      <c r="BQ792" s="315"/>
      <c r="BR792" s="315"/>
      <c r="BS792" s="315"/>
      <c r="BT792" s="316"/>
      <c r="BU792" s="307"/>
      <c r="BV792" s="306"/>
      <c r="BW792" s="305"/>
      <c r="BX792" s="305"/>
    </row>
    <row r="793" spans="2:76" ht="5.25" customHeight="1" x14ac:dyDescent="0.15">
      <c r="B793" s="272"/>
      <c r="C793" s="273"/>
      <c r="D793" s="274"/>
      <c r="G793" s="308"/>
      <c r="H793" s="308"/>
      <c r="I793" s="308"/>
      <c r="J793" s="308"/>
      <c r="K793" s="308"/>
      <c r="L793" s="308"/>
      <c r="M793" s="308"/>
      <c r="N793" s="308"/>
      <c r="O793" s="308"/>
      <c r="P793" s="308"/>
      <c r="Q793" s="309"/>
      <c r="R793" s="314"/>
      <c r="S793" s="315"/>
      <c r="T793" s="315"/>
      <c r="U793" s="315"/>
      <c r="V793" s="315"/>
      <c r="W793" s="315"/>
      <c r="X793" s="315"/>
      <c r="Y793" s="315"/>
      <c r="Z793" s="315"/>
      <c r="AA793" s="315"/>
      <c r="AB793" s="315"/>
      <c r="AC793" s="315"/>
      <c r="AD793" s="315"/>
      <c r="AE793" s="315"/>
      <c r="AF793" s="315"/>
      <c r="AG793" s="315"/>
      <c r="AH793" s="315"/>
      <c r="AI793" s="315"/>
      <c r="AJ793" s="315"/>
      <c r="AK793" s="315"/>
      <c r="AL793" s="315"/>
      <c r="AM793" s="315"/>
      <c r="AN793" s="315"/>
      <c r="AO793" s="315"/>
      <c r="AP793" s="315"/>
      <c r="AQ793" s="315"/>
      <c r="AR793" s="315"/>
      <c r="AS793" s="315"/>
      <c r="AT793" s="315"/>
      <c r="AU793" s="315"/>
      <c r="AV793" s="315"/>
      <c r="AW793" s="315"/>
      <c r="AX793" s="315"/>
      <c r="AY793" s="315"/>
      <c r="AZ793" s="315"/>
      <c r="BA793" s="315"/>
      <c r="BB793" s="315"/>
      <c r="BC793" s="315"/>
      <c r="BD793" s="315"/>
      <c r="BE793" s="315"/>
      <c r="BF793" s="315"/>
      <c r="BG793" s="315"/>
      <c r="BH793" s="315"/>
      <c r="BI793" s="315"/>
      <c r="BJ793" s="315"/>
      <c r="BK793" s="315"/>
      <c r="BL793" s="315"/>
      <c r="BM793" s="315"/>
      <c r="BN793" s="315"/>
      <c r="BO793" s="315"/>
      <c r="BP793" s="315"/>
      <c r="BQ793" s="315"/>
      <c r="BR793" s="315"/>
      <c r="BS793" s="315"/>
      <c r="BT793" s="316"/>
      <c r="BU793" s="307" t="str">
        <f>IF(BV793="","",COUNTIFS($BV$197:BV793,"○"))&amp;BV793</f>
        <v/>
      </c>
      <c r="BV793" s="306" t="str">
        <f>IF($BV$777="○","",IF(BW793&lt;&gt;"","○",""))</f>
        <v/>
      </c>
      <c r="BW793" s="305" t="str">
        <f>DBCS(IF(LEN(R787)&gt;98,MID(R787,97,48),""))</f>
        <v/>
      </c>
      <c r="BX793" s="305"/>
    </row>
    <row r="794" spans="2:76" ht="5.25" customHeight="1" x14ac:dyDescent="0.15">
      <c r="B794" s="272"/>
      <c r="C794" s="273"/>
      <c r="D794" s="274"/>
      <c r="G794" s="308"/>
      <c r="H794" s="308"/>
      <c r="I794" s="308"/>
      <c r="J794" s="308"/>
      <c r="K794" s="308"/>
      <c r="L794" s="308"/>
      <c r="M794" s="308"/>
      <c r="N794" s="308"/>
      <c r="O794" s="308"/>
      <c r="P794" s="308"/>
      <c r="Q794" s="309"/>
      <c r="R794" s="314"/>
      <c r="S794" s="315"/>
      <c r="T794" s="315"/>
      <c r="U794" s="315"/>
      <c r="V794" s="315"/>
      <c r="W794" s="315"/>
      <c r="X794" s="315"/>
      <c r="Y794" s="315"/>
      <c r="Z794" s="315"/>
      <c r="AA794" s="315"/>
      <c r="AB794" s="315"/>
      <c r="AC794" s="315"/>
      <c r="AD794" s="315"/>
      <c r="AE794" s="315"/>
      <c r="AF794" s="315"/>
      <c r="AG794" s="315"/>
      <c r="AH794" s="315"/>
      <c r="AI794" s="315"/>
      <c r="AJ794" s="315"/>
      <c r="AK794" s="315"/>
      <c r="AL794" s="315"/>
      <c r="AM794" s="315"/>
      <c r="AN794" s="315"/>
      <c r="AO794" s="315"/>
      <c r="AP794" s="315"/>
      <c r="AQ794" s="315"/>
      <c r="AR794" s="315"/>
      <c r="AS794" s="315"/>
      <c r="AT794" s="315"/>
      <c r="AU794" s="315"/>
      <c r="AV794" s="315"/>
      <c r="AW794" s="315"/>
      <c r="AX794" s="315"/>
      <c r="AY794" s="315"/>
      <c r="AZ794" s="315"/>
      <c r="BA794" s="315"/>
      <c r="BB794" s="315"/>
      <c r="BC794" s="315"/>
      <c r="BD794" s="315"/>
      <c r="BE794" s="315"/>
      <c r="BF794" s="315"/>
      <c r="BG794" s="315"/>
      <c r="BH794" s="315"/>
      <c r="BI794" s="315"/>
      <c r="BJ794" s="315"/>
      <c r="BK794" s="315"/>
      <c r="BL794" s="315"/>
      <c r="BM794" s="315"/>
      <c r="BN794" s="315"/>
      <c r="BO794" s="315"/>
      <c r="BP794" s="315"/>
      <c r="BQ794" s="315"/>
      <c r="BR794" s="315"/>
      <c r="BS794" s="315"/>
      <c r="BT794" s="316"/>
      <c r="BU794" s="307"/>
      <c r="BV794" s="306"/>
      <c r="BW794" s="305"/>
      <c r="BX794" s="305"/>
    </row>
    <row r="795" spans="2:76" ht="5.25" customHeight="1" x14ac:dyDescent="0.15">
      <c r="B795" s="272"/>
      <c r="C795" s="273"/>
      <c r="D795" s="274"/>
      <c r="G795" s="308"/>
      <c r="H795" s="308"/>
      <c r="I795" s="308"/>
      <c r="J795" s="308"/>
      <c r="K795" s="308"/>
      <c r="L795" s="308"/>
      <c r="M795" s="308"/>
      <c r="N795" s="308"/>
      <c r="O795" s="308"/>
      <c r="P795" s="308"/>
      <c r="Q795" s="309"/>
      <c r="R795" s="317"/>
      <c r="S795" s="318"/>
      <c r="T795" s="318"/>
      <c r="U795" s="318"/>
      <c r="V795" s="318"/>
      <c r="W795" s="318"/>
      <c r="X795" s="318"/>
      <c r="Y795" s="318"/>
      <c r="Z795" s="318"/>
      <c r="AA795" s="318"/>
      <c r="AB795" s="318"/>
      <c r="AC795" s="318"/>
      <c r="AD795" s="318"/>
      <c r="AE795" s="318"/>
      <c r="AF795" s="318"/>
      <c r="AG795" s="318"/>
      <c r="AH795" s="318"/>
      <c r="AI795" s="318"/>
      <c r="AJ795" s="318"/>
      <c r="AK795" s="318"/>
      <c r="AL795" s="318"/>
      <c r="AM795" s="318"/>
      <c r="AN795" s="318"/>
      <c r="AO795" s="318"/>
      <c r="AP795" s="318"/>
      <c r="AQ795" s="318"/>
      <c r="AR795" s="318"/>
      <c r="AS795" s="318"/>
      <c r="AT795" s="318"/>
      <c r="AU795" s="318"/>
      <c r="AV795" s="318"/>
      <c r="AW795" s="318"/>
      <c r="AX795" s="318"/>
      <c r="AY795" s="318"/>
      <c r="AZ795" s="318"/>
      <c r="BA795" s="318"/>
      <c r="BB795" s="318"/>
      <c r="BC795" s="318"/>
      <c r="BD795" s="318"/>
      <c r="BE795" s="318"/>
      <c r="BF795" s="318"/>
      <c r="BG795" s="318"/>
      <c r="BH795" s="318"/>
      <c r="BI795" s="318"/>
      <c r="BJ795" s="318"/>
      <c r="BK795" s="318"/>
      <c r="BL795" s="318"/>
      <c r="BM795" s="318"/>
      <c r="BN795" s="318"/>
      <c r="BO795" s="318"/>
      <c r="BP795" s="318"/>
      <c r="BQ795" s="318"/>
      <c r="BR795" s="318"/>
      <c r="BS795" s="318"/>
      <c r="BT795" s="319"/>
      <c r="BU795" s="307"/>
      <c r="BV795" s="306"/>
      <c r="BW795" s="305"/>
      <c r="BX795" s="305"/>
    </row>
    <row r="796" spans="2:76" ht="5.25" customHeight="1" x14ac:dyDescent="0.15">
      <c r="B796" s="272"/>
      <c r="C796" s="273"/>
      <c r="D796" s="274"/>
    </row>
    <row r="797" spans="2:76" ht="5.25" customHeight="1" x14ac:dyDescent="0.15">
      <c r="B797" s="272"/>
      <c r="C797" s="273"/>
      <c r="D797" s="274"/>
      <c r="G797" s="320" t="s">
        <v>436</v>
      </c>
      <c r="H797" s="320"/>
      <c r="I797" s="320"/>
      <c r="J797" s="320"/>
      <c r="K797" s="320"/>
      <c r="L797" s="320"/>
      <c r="M797" s="320"/>
      <c r="N797" s="320"/>
      <c r="O797" s="320"/>
      <c r="P797" s="320"/>
      <c r="Q797" s="321"/>
      <c r="R797" s="311"/>
      <c r="S797" s="312"/>
      <c r="T797" s="312"/>
      <c r="U797" s="312"/>
      <c r="V797" s="312"/>
      <c r="W797" s="312"/>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c r="AS797" s="312"/>
      <c r="AT797" s="312"/>
      <c r="AU797" s="312"/>
      <c r="AV797" s="312"/>
      <c r="AW797" s="312"/>
      <c r="AX797" s="312"/>
      <c r="AY797" s="312"/>
      <c r="AZ797" s="312"/>
      <c r="BA797" s="312"/>
      <c r="BB797" s="312"/>
      <c r="BC797" s="312"/>
      <c r="BD797" s="312"/>
      <c r="BE797" s="312"/>
      <c r="BF797" s="312"/>
      <c r="BG797" s="312"/>
      <c r="BH797" s="312"/>
      <c r="BI797" s="312"/>
      <c r="BJ797" s="312"/>
      <c r="BK797" s="312"/>
      <c r="BL797" s="312"/>
      <c r="BM797" s="312"/>
      <c r="BN797" s="312"/>
      <c r="BO797" s="312"/>
      <c r="BP797" s="312"/>
      <c r="BQ797" s="312"/>
      <c r="BR797" s="312"/>
      <c r="BS797" s="312"/>
      <c r="BT797" s="313"/>
      <c r="BU797" s="307" t="str">
        <f>IF(BV797="","",COUNTIFS($BV$197:BV797,"○"))&amp;BV797</f>
        <v/>
      </c>
      <c r="BV797" s="306" t="str">
        <f>IF($BV$777="○","",IF(BW797&lt;&gt;"","○",""))</f>
        <v/>
      </c>
      <c r="BW797" s="305" t="str">
        <f>DBCS(MID(R797,1,48))</f>
        <v/>
      </c>
      <c r="BX797" s="310" t="str">
        <f>IF(ISERROR(VLOOKUP(G797,$CH$768:$CJ$779,3,FALSE)),"",VLOOKUP(G797,$CH$768:$CJ$779,3,FALSE))</f>
        <v/>
      </c>
    </row>
    <row r="798" spans="2:76" ht="5.25" customHeight="1" x14ac:dyDescent="0.15">
      <c r="B798" s="272"/>
      <c r="C798" s="273"/>
      <c r="D798" s="274"/>
      <c r="G798" s="320"/>
      <c r="H798" s="320"/>
      <c r="I798" s="320"/>
      <c r="J798" s="320"/>
      <c r="K798" s="320"/>
      <c r="L798" s="320"/>
      <c r="M798" s="320"/>
      <c r="N798" s="320"/>
      <c r="O798" s="320"/>
      <c r="P798" s="320"/>
      <c r="Q798" s="321"/>
      <c r="R798" s="314"/>
      <c r="S798" s="315"/>
      <c r="T798" s="315"/>
      <c r="U798" s="315"/>
      <c r="V798" s="315"/>
      <c r="W798" s="315"/>
      <c r="X798" s="315"/>
      <c r="Y798" s="315"/>
      <c r="Z798" s="315"/>
      <c r="AA798" s="315"/>
      <c r="AB798" s="315"/>
      <c r="AC798" s="315"/>
      <c r="AD798" s="315"/>
      <c r="AE798" s="315"/>
      <c r="AF798" s="315"/>
      <c r="AG798" s="315"/>
      <c r="AH798" s="315"/>
      <c r="AI798" s="315"/>
      <c r="AJ798" s="315"/>
      <c r="AK798" s="315"/>
      <c r="AL798" s="315"/>
      <c r="AM798" s="315"/>
      <c r="AN798" s="315"/>
      <c r="AO798" s="315"/>
      <c r="AP798" s="315"/>
      <c r="AQ798" s="315"/>
      <c r="AR798" s="315"/>
      <c r="AS798" s="315"/>
      <c r="AT798" s="315"/>
      <c r="AU798" s="315"/>
      <c r="AV798" s="315"/>
      <c r="AW798" s="315"/>
      <c r="AX798" s="315"/>
      <c r="AY798" s="315"/>
      <c r="AZ798" s="315"/>
      <c r="BA798" s="315"/>
      <c r="BB798" s="315"/>
      <c r="BC798" s="315"/>
      <c r="BD798" s="315"/>
      <c r="BE798" s="315"/>
      <c r="BF798" s="315"/>
      <c r="BG798" s="315"/>
      <c r="BH798" s="315"/>
      <c r="BI798" s="315"/>
      <c r="BJ798" s="315"/>
      <c r="BK798" s="315"/>
      <c r="BL798" s="315"/>
      <c r="BM798" s="315"/>
      <c r="BN798" s="315"/>
      <c r="BO798" s="315"/>
      <c r="BP798" s="315"/>
      <c r="BQ798" s="315"/>
      <c r="BR798" s="315"/>
      <c r="BS798" s="315"/>
      <c r="BT798" s="316"/>
      <c r="BU798" s="307"/>
      <c r="BV798" s="306"/>
      <c r="BW798" s="305"/>
      <c r="BX798" s="310"/>
    </row>
    <row r="799" spans="2:76" ht="5.25" customHeight="1" x14ac:dyDescent="0.15">
      <c r="B799" s="272"/>
      <c r="C799" s="273"/>
      <c r="D799" s="274"/>
      <c r="G799" s="320"/>
      <c r="H799" s="320"/>
      <c r="I799" s="320"/>
      <c r="J799" s="320"/>
      <c r="K799" s="320"/>
      <c r="L799" s="320"/>
      <c r="M799" s="320"/>
      <c r="N799" s="320"/>
      <c r="O799" s="320"/>
      <c r="P799" s="320"/>
      <c r="Q799" s="321"/>
      <c r="R799" s="314"/>
      <c r="S799" s="315"/>
      <c r="T799" s="315"/>
      <c r="U799" s="315"/>
      <c r="V799" s="315"/>
      <c r="W799" s="315"/>
      <c r="X799" s="315"/>
      <c r="Y799" s="315"/>
      <c r="Z799" s="315"/>
      <c r="AA799" s="315"/>
      <c r="AB799" s="315"/>
      <c r="AC799" s="315"/>
      <c r="AD799" s="315"/>
      <c r="AE799" s="315"/>
      <c r="AF799" s="315"/>
      <c r="AG799" s="315"/>
      <c r="AH799" s="315"/>
      <c r="AI799" s="315"/>
      <c r="AJ799" s="315"/>
      <c r="AK799" s="315"/>
      <c r="AL799" s="315"/>
      <c r="AM799" s="315"/>
      <c r="AN799" s="315"/>
      <c r="AO799" s="315"/>
      <c r="AP799" s="315"/>
      <c r="AQ799" s="315"/>
      <c r="AR799" s="315"/>
      <c r="AS799" s="315"/>
      <c r="AT799" s="315"/>
      <c r="AU799" s="315"/>
      <c r="AV799" s="315"/>
      <c r="AW799" s="315"/>
      <c r="AX799" s="315"/>
      <c r="AY799" s="315"/>
      <c r="AZ799" s="315"/>
      <c r="BA799" s="315"/>
      <c r="BB799" s="315"/>
      <c r="BC799" s="315"/>
      <c r="BD799" s="315"/>
      <c r="BE799" s="315"/>
      <c r="BF799" s="315"/>
      <c r="BG799" s="315"/>
      <c r="BH799" s="315"/>
      <c r="BI799" s="315"/>
      <c r="BJ799" s="315"/>
      <c r="BK799" s="315"/>
      <c r="BL799" s="315"/>
      <c r="BM799" s="315"/>
      <c r="BN799" s="315"/>
      <c r="BO799" s="315"/>
      <c r="BP799" s="315"/>
      <c r="BQ799" s="315"/>
      <c r="BR799" s="315"/>
      <c r="BS799" s="315"/>
      <c r="BT799" s="316"/>
      <c r="BU799" s="307"/>
      <c r="BV799" s="306"/>
      <c r="BW799" s="305"/>
      <c r="BX799" s="310"/>
    </row>
    <row r="800" spans="2:76" ht="5.25" customHeight="1" x14ac:dyDescent="0.15">
      <c r="B800" s="272"/>
      <c r="C800" s="273"/>
      <c r="D800" s="274"/>
      <c r="G800" s="308" t="str">
        <f>"現在"&amp;LEN(R797)&amp;"字"</f>
        <v>現在0字</v>
      </c>
      <c r="H800" s="308"/>
      <c r="I800" s="308"/>
      <c r="J800" s="308"/>
      <c r="K800" s="308"/>
      <c r="L800" s="308"/>
      <c r="M800" s="308"/>
      <c r="N800" s="308"/>
      <c r="O800" s="308"/>
      <c r="P800" s="308"/>
      <c r="Q800" s="309"/>
      <c r="R800" s="314"/>
      <c r="S800" s="315"/>
      <c r="T800" s="315"/>
      <c r="U800" s="315"/>
      <c r="V800" s="315"/>
      <c r="W800" s="315"/>
      <c r="X800" s="315"/>
      <c r="Y800" s="315"/>
      <c r="Z800" s="315"/>
      <c r="AA800" s="315"/>
      <c r="AB800" s="315"/>
      <c r="AC800" s="315"/>
      <c r="AD800" s="315"/>
      <c r="AE800" s="315"/>
      <c r="AF800" s="315"/>
      <c r="AG800" s="315"/>
      <c r="AH800" s="315"/>
      <c r="AI800" s="315"/>
      <c r="AJ800" s="315"/>
      <c r="AK800" s="315"/>
      <c r="AL800" s="315"/>
      <c r="AM800" s="315"/>
      <c r="AN800" s="315"/>
      <c r="AO800" s="315"/>
      <c r="AP800" s="315"/>
      <c r="AQ800" s="315"/>
      <c r="AR800" s="315"/>
      <c r="AS800" s="315"/>
      <c r="AT800" s="315"/>
      <c r="AU800" s="315"/>
      <c r="AV800" s="315"/>
      <c r="AW800" s="315"/>
      <c r="AX800" s="315"/>
      <c r="AY800" s="315"/>
      <c r="AZ800" s="315"/>
      <c r="BA800" s="315"/>
      <c r="BB800" s="315"/>
      <c r="BC800" s="315"/>
      <c r="BD800" s="315"/>
      <c r="BE800" s="315"/>
      <c r="BF800" s="315"/>
      <c r="BG800" s="315"/>
      <c r="BH800" s="315"/>
      <c r="BI800" s="315"/>
      <c r="BJ800" s="315"/>
      <c r="BK800" s="315"/>
      <c r="BL800" s="315"/>
      <c r="BM800" s="315"/>
      <c r="BN800" s="315"/>
      <c r="BO800" s="315"/>
      <c r="BP800" s="315"/>
      <c r="BQ800" s="315"/>
      <c r="BR800" s="315"/>
      <c r="BS800" s="315"/>
      <c r="BT800" s="316"/>
      <c r="BU800" s="307" t="str">
        <f>IF(BV800="","",COUNTIFS($BV$197:BV800,"○"))&amp;BV800</f>
        <v/>
      </c>
      <c r="BV800" s="306" t="str">
        <f>IF($BV$777="○","",IF(BW800&lt;&gt;"","○",""))</f>
        <v/>
      </c>
      <c r="BW800" s="305" t="str">
        <f>DBCS(IF(LEN(R797)&gt;48,MID(R797,49,48),""))</f>
        <v/>
      </c>
      <c r="BX800" s="305"/>
    </row>
    <row r="801" spans="2:76" ht="5.25" customHeight="1" x14ac:dyDescent="0.15">
      <c r="B801" s="272"/>
      <c r="C801" s="273"/>
      <c r="D801" s="274"/>
      <c r="G801" s="308"/>
      <c r="H801" s="308"/>
      <c r="I801" s="308"/>
      <c r="J801" s="308"/>
      <c r="K801" s="308"/>
      <c r="L801" s="308"/>
      <c r="M801" s="308"/>
      <c r="N801" s="308"/>
      <c r="O801" s="308"/>
      <c r="P801" s="308"/>
      <c r="Q801" s="309"/>
      <c r="R801" s="314"/>
      <c r="S801" s="315"/>
      <c r="T801" s="315"/>
      <c r="U801" s="315"/>
      <c r="V801" s="315"/>
      <c r="W801" s="315"/>
      <c r="X801" s="315"/>
      <c r="Y801" s="315"/>
      <c r="Z801" s="315"/>
      <c r="AA801" s="315"/>
      <c r="AB801" s="315"/>
      <c r="AC801" s="315"/>
      <c r="AD801" s="315"/>
      <c r="AE801" s="315"/>
      <c r="AF801" s="315"/>
      <c r="AG801" s="315"/>
      <c r="AH801" s="315"/>
      <c r="AI801" s="315"/>
      <c r="AJ801" s="315"/>
      <c r="AK801" s="315"/>
      <c r="AL801" s="315"/>
      <c r="AM801" s="315"/>
      <c r="AN801" s="315"/>
      <c r="AO801" s="315"/>
      <c r="AP801" s="315"/>
      <c r="AQ801" s="315"/>
      <c r="AR801" s="315"/>
      <c r="AS801" s="315"/>
      <c r="AT801" s="315"/>
      <c r="AU801" s="315"/>
      <c r="AV801" s="315"/>
      <c r="AW801" s="315"/>
      <c r="AX801" s="315"/>
      <c r="AY801" s="315"/>
      <c r="AZ801" s="315"/>
      <c r="BA801" s="315"/>
      <c r="BB801" s="315"/>
      <c r="BC801" s="315"/>
      <c r="BD801" s="315"/>
      <c r="BE801" s="315"/>
      <c r="BF801" s="315"/>
      <c r="BG801" s="315"/>
      <c r="BH801" s="315"/>
      <c r="BI801" s="315"/>
      <c r="BJ801" s="315"/>
      <c r="BK801" s="315"/>
      <c r="BL801" s="315"/>
      <c r="BM801" s="315"/>
      <c r="BN801" s="315"/>
      <c r="BO801" s="315"/>
      <c r="BP801" s="315"/>
      <c r="BQ801" s="315"/>
      <c r="BR801" s="315"/>
      <c r="BS801" s="315"/>
      <c r="BT801" s="316"/>
      <c r="BU801" s="307"/>
      <c r="BV801" s="306"/>
      <c r="BW801" s="305"/>
      <c r="BX801" s="305"/>
    </row>
    <row r="802" spans="2:76" ht="5.25" customHeight="1" x14ac:dyDescent="0.15">
      <c r="B802" s="272"/>
      <c r="C802" s="273"/>
      <c r="D802" s="274"/>
      <c r="G802" s="308"/>
      <c r="H802" s="308"/>
      <c r="I802" s="308"/>
      <c r="J802" s="308"/>
      <c r="K802" s="308"/>
      <c r="L802" s="308"/>
      <c r="M802" s="308"/>
      <c r="N802" s="308"/>
      <c r="O802" s="308"/>
      <c r="P802" s="308"/>
      <c r="Q802" s="309"/>
      <c r="R802" s="314"/>
      <c r="S802" s="315"/>
      <c r="T802" s="315"/>
      <c r="U802" s="315"/>
      <c r="V802" s="315"/>
      <c r="W802" s="315"/>
      <c r="X802" s="315"/>
      <c r="Y802" s="315"/>
      <c r="Z802" s="315"/>
      <c r="AA802" s="315"/>
      <c r="AB802" s="315"/>
      <c r="AC802" s="315"/>
      <c r="AD802" s="315"/>
      <c r="AE802" s="315"/>
      <c r="AF802" s="315"/>
      <c r="AG802" s="315"/>
      <c r="AH802" s="315"/>
      <c r="AI802" s="315"/>
      <c r="AJ802" s="315"/>
      <c r="AK802" s="315"/>
      <c r="AL802" s="315"/>
      <c r="AM802" s="315"/>
      <c r="AN802" s="315"/>
      <c r="AO802" s="315"/>
      <c r="AP802" s="315"/>
      <c r="AQ802" s="315"/>
      <c r="AR802" s="315"/>
      <c r="AS802" s="315"/>
      <c r="AT802" s="315"/>
      <c r="AU802" s="315"/>
      <c r="AV802" s="315"/>
      <c r="AW802" s="315"/>
      <c r="AX802" s="315"/>
      <c r="AY802" s="315"/>
      <c r="AZ802" s="315"/>
      <c r="BA802" s="315"/>
      <c r="BB802" s="315"/>
      <c r="BC802" s="315"/>
      <c r="BD802" s="315"/>
      <c r="BE802" s="315"/>
      <c r="BF802" s="315"/>
      <c r="BG802" s="315"/>
      <c r="BH802" s="315"/>
      <c r="BI802" s="315"/>
      <c r="BJ802" s="315"/>
      <c r="BK802" s="315"/>
      <c r="BL802" s="315"/>
      <c r="BM802" s="315"/>
      <c r="BN802" s="315"/>
      <c r="BO802" s="315"/>
      <c r="BP802" s="315"/>
      <c r="BQ802" s="315"/>
      <c r="BR802" s="315"/>
      <c r="BS802" s="315"/>
      <c r="BT802" s="316"/>
      <c r="BU802" s="307"/>
      <c r="BV802" s="306"/>
      <c r="BW802" s="305"/>
      <c r="BX802" s="305"/>
    </row>
    <row r="803" spans="2:76" ht="5.25" customHeight="1" x14ac:dyDescent="0.15">
      <c r="B803" s="272"/>
      <c r="C803" s="273"/>
      <c r="D803" s="274"/>
      <c r="G803" s="308"/>
      <c r="H803" s="308"/>
      <c r="I803" s="308"/>
      <c r="J803" s="308"/>
      <c r="K803" s="308"/>
      <c r="L803" s="308"/>
      <c r="M803" s="308"/>
      <c r="N803" s="308"/>
      <c r="O803" s="308"/>
      <c r="P803" s="308"/>
      <c r="Q803" s="309"/>
      <c r="R803" s="314"/>
      <c r="S803" s="315"/>
      <c r="T803" s="315"/>
      <c r="U803" s="315"/>
      <c r="V803" s="315"/>
      <c r="W803" s="315"/>
      <c r="X803" s="315"/>
      <c r="Y803" s="315"/>
      <c r="Z803" s="315"/>
      <c r="AA803" s="315"/>
      <c r="AB803" s="315"/>
      <c r="AC803" s="315"/>
      <c r="AD803" s="315"/>
      <c r="AE803" s="315"/>
      <c r="AF803" s="315"/>
      <c r="AG803" s="315"/>
      <c r="AH803" s="315"/>
      <c r="AI803" s="315"/>
      <c r="AJ803" s="315"/>
      <c r="AK803" s="315"/>
      <c r="AL803" s="315"/>
      <c r="AM803" s="315"/>
      <c r="AN803" s="315"/>
      <c r="AO803" s="315"/>
      <c r="AP803" s="315"/>
      <c r="AQ803" s="315"/>
      <c r="AR803" s="315"/>
      <c r="AS803" s="315"/>
      <c r="AT803" s="315"/>
      <c r="AU803" s="315"/>
      <c r="AV803" s="315"/>
      <c r="AW803" s="315"/>
      <c r="AX803" s="315"/>
      <c r="AY803" s="315"/>
      <c r="AZ803" s="315"/>
      <c r="BA803" s="315"/>
      <c r="BB803" s="315"/>
      <c r="BC803" s="315"/>
      <c r="BD803" s="315"/>
      <c r="BE803" s="315"/>
      <c r="BF803" s="315"/>
      <c r="BG803" s="315"/>
      <c r="BH803" s="315"/>
      <c r="BI803" s="315"/>
      <c r="BJ803" s="315"/>
      <c r="BK803" s="315"/>
      <c r="BL803" s="315"/>
      <c r="BM803" s="315"/>
      <c r="BN803" s="315"/>
      <c r="BO803" s="315"/>
      <c r="BP803" s="315"/>
      <c r="BQ803" s="315"/>
      <c r="BR803" s="315"/>
      <c r="BS803" s="315"/>
      <c r="BT803" s="316"/>
      <c r="BU803" s="307" t="str">
        <f>IF(BV803="","",COUNTIFS($BV$197:BV803,"○"))&amp;BV803</f>
        <v/>
      </c>
      <c r="BV803" s="306" t="str">
        <f>IF($BV$777="○","",IF(BW803&lt;&gt;"","○",""))</f>
        <v/>
      </c>
      <c r="BW803" s="305" t="str">
        <f>DBCS(IF(LEN(R797)&gt;98,MID(R797,97,48),""))</f>
        <v/>
      </c>
      <c r="BX803" s="305"/>
    </row>
    <row r="804" spans="2:76" ht="5.25" customHeight="1" x14ac:dyDescent="0.15">
      <c r="B804" s="272"/>
      <c r="C804" s="273"/>
      <c r="D804" s="274"/>
      <c r="G804" s="308"/>
      <c r="H804" s="308"/>
      <c r="I804" s="308"/>
      <c r="J804" s="308"/>
      <c r="K804" s="308"/>
      <c r="L804" s="308"/>
      <c r="M804" s="308"/>
      <c r="N804" s="308"/>
      <c r="O804" s="308"/>
      <c r="P804" s="308"/>
      <c r="Q804" s="309"/>
      <c r="R804" s="314"/>
      <c r="S804" s="315"/>
      <c r="T804" s="315"/>
      <c r="U804" s="315"/>
      <c r="V804" s="315"/>
      <c r="W804" s="315"/>
      <c r="X804" s="315"/>
      <c r="Y804" s="315"/>
      <c r="Z804" s="315"/>
      <c r="AA804" s="315"/>
      <c r="AB804" s="315"/>
      <c r="AC804" s="315"/>
      <c r="AD804" s="315"/>
      <c r="AE804" s="315"/>
      <c r="AF804" s="315"/>
      <c r="AG804" s="315"/>
      <c r="AH804" s="315"/>
      <c r="AI804" s="315"/>
      <c r="AJ804" s="315"/>
      <c r="AK804" s="315"/>
      <c r="AL804" s="315"/>
      <c r="AM804" s="315"/>
      <c r="AN804" s="315"/>
      <c r="AO804" s="315"/>
      <c r="AP804" s="315"/>
      <c r="AQ804" s="315"/>
      <c r="AR804" s="315"/>
      <c r="AS804" s="315"/>
      <c r="AT804" s="315"/>
      <c r="AU804" s="315"/>
      <c r="AV804" s="315"/>
      <c r="AW804" s="315"/>
      <c r="AX804" s="315"/>
      <c r="AY804" s="315"/>
      <c r="AZ804" s="315"/>
      <c r="BA804" s="315"/>
      <c r="BB804" s="315"/>
      <c r="BC804" s="315"/>
      <c r="BD804" s="315"/>
      <c r="BE804" s="315"/>
      <c r="BF804" s="315"/>
      <c r="BG804" s="315"/>
      <c r="BH804" s="315"/>
      <c r="BI804" s="315"/>
      <c r="BJ804" s="315"/>
      <c r="BK804" s="315"/>
      <c r="BL804" s="315"/>
      <c r="BM804" s="315"/>
      <c r="BN804" s="315"/>
      <c r="BO804" s="315"/>
      <c r="BP804" s="315"/>
      <c r="BQ804" s="315"/>
      <c r="BR804" s="315"/>
      <c r="BS804" s="315"/>
      <c r="BT804" s="316"/>
      <c r="BU804" s="307"/>
      <c r="BV804" s="306"/>
      <c r="BW804" s="305"/>
      <c r="BX804" s="305"/>
    </row>
    <row r="805" spans="2:76" ht="5.25" customHeight="1" x14ac:dyDescent="0.15">
      <c r="B805" s="272"/>
      <c r="C805" s="273"/>
      <c r="D805" s="274"/>
      <c r="G805" s="308"/>
      <c r="H805" s="308"/>
      <c r="I805" s="308"/>
      <c r="J805" s="308"/>
      <c r="K805" s="308"/>
      <c r="L805" s="308"/>
      <c r="M805" s="308"/>
      <c r="N805" s="308"/>
      <c r="O805" s="308"/>
      <c r="P805" s="308"/>
      <c r="Q805" s="309"/>
      <c r="R805" s="317"/>
      <c r="S805" s="318"/>
      <c r="T805" s="318"/>
      <c r="U805" s="318"/>
      <c r="V805" s="318"/>
      <c r="W805" s="318"/>
      <c r="X805" s="318"/>
      <c r="Y805" s="318"/>
      <c r="Z805" s="318"/>
      <c r="AA805" s="318"/>
      <c r="AB805" s="318"/>
      <c r="AC805" s="318"/>
      <c r="AD805" s="318"/>
      <c r="AE805" s="318"/>
      <c r="AF805" s="318"/>
      <c r="AG805" s="318"/>
      <c r="AH805" s="318"/>
      <c r="AI805" s="318"/>
      <c r="AJ805" s="318"/>
      <c r="AK805" s="318"/>
      <c r="AL805" s="318"/>
      <c r="AM805" s="318"/>
      <c r="AN805" s="318"/>
      <c r="AO805" s="318"/>
      <c r="AP805" s="318"/>
      <c r="AQ805" s="318"/>
      <c r="AR805" s="318"/>
      <c r="AS805" s="318"/>
      <c r="AT805" s="318"/>
      <c r="AU805" s="318"/>
      <c r="AV805" s="318"/>
      <c r="AW805" s="318"/>
      <c r="AX805" s="318"/>
      <c r="AY805" s="318"/>
      <c r="AZ805" s="318"/>
      <c r="BA805" s="318"/>
      <c r="BB805" s="318"/>
      <c r="BC805" s="318"/>
      <c r="BD805" s="318"/>
      <c r="BE805" s="318"/>
      <c r="BF805" s="318"/>
      <c r="BG805" s="318"/>
      <c r="BH805" s="318"/>
      <c r="BI805" s="318"/>
      <c r="BJ805" s="318"/>
      <c r="BK805" s="318"/>
      <c r="BL805" s="318"/>
      <c r="BM805" s="318"/>
      <c r="BN805" s="318"/>
      <c r="BO805" s="318"/>
      <c r="BP805" s="318"/>
      <c r="BQ805" s="318"/>
      <c r="BR805" s="318"/>
      <c r="BS805" s="318"/>
      <c r="BT805" s="319"/>
      <c r="BU805" s="307"/>
      <c r="BV805" s="306"/>
      <c r="BW805" s="305"/>
      <c r="BX805" s="305"/>
    </row>
    <row r="806" spans="2:76" ht="5.25" customHeight="1" x14ac:dyDescent="0.15">
      <c r="B806" s="272"/>
      <c r="C806" s="273"/>
      <c r="D806" s="274"/>
    </row>
    <row r="807" spans="2:76" ht="5.25" customHeight="1" x14ac:dyDescent="0.15">
      <c r="B807" s="272"/>
      <c r="C807" s="273"/>
      <c r="D807" s="274"/>
      <c r="G807" s="320" t="s">
        <v>275</v>
      </c>
      <c r="H807" s="320"/>
      <c r="I807" s="320"/>
      <c r="J807" s="320"/>
      <c r="K807" s="320"/>
      <c r="L807" s="320"/>
      <c r="M807" s="320"/>
      <c r="N807" s="320"/>
      <c r="O807" s="320"/>
      <c r="P807" s="320"/>
      <c r="Q807" s="321"/>
      <c r="R807" s="311"/>
      <c r="S807" s="312"/>
      <c r="T807" s="312"/>
      <c r="U807" s="312"/>
      <c r="V807" s="312"/>
      <c r="W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c r="AS807" s="312"/>
      <c r="AT807" s="312"/>
      <c r="AU807" s="312"/>
      <c r="AV807" s="312"/>
      <c r="AW807" s="312"/>
      <c r="AX807" s="312"/>
      <c r="AY807" s="312"/>
      <c r="AZ807" s="312"/>
      <c r="BA807" s="312"/>
      <c r="BB807" s="312"/>
      <c r="BC807" s="312"/>
      <c r="BD807" s="312"/>
      <c r="BE807" s="312"/>
      <c r="BF807" s="312"/>
      <c r="BG807" s="312"/>
      <c r="BH807" s="312"/>
      <c r="BI807" s="312"/>
      <c r="BJ807" s="312"/>
      <c r="BK807" s="312"/>
      <c r="BL807" s="312"/>
      <c r="BM807" s="312"/>
      <c r="BN807" s="312"/>
      <c r="BO807" s="312"/>
      <c r="BP807" s="312"/>
      <c r="BQ807" s="312"/>
      <c r="BR807" s="312"/>
      <c r="BS807" s="312"/>
      <c r="BT807" s="313"/>
      <c r="BU807" s="307" t="str">
        <f>IF(BV807="","",COUNTIFS($BV$197:BV807,"○"))&amp;BV807</f>
        <v/>
      </c>
      <c r="BV807" s="306" t="str">
        <f>IF($BV$777="○","",IF(BW807&lt;&gt;"","○",""))</f>
        <v/>
      </c>
      <c r="BW807" s="305" t="str">
        <f>DBCS(MID(R807,1,48))</f>
        <v/>
      </c>
      <c r="BX807" s="310" t="str">
        <f>IF(ISERROR(VLOOKUP(G807,$CH$768:$CJ$779,3,FALSE)),"",VLOOKUP(G807,$CH$768:$CJ$779,3,FALSE))</f>
        <v>（3）</v>
      </c>
    </row>
    <row r="808" spans="2:76" ht="5.25" customHeight="1" x14ac:dyDescent="0.15">
      <c r="B808" s="272"/>
      <c r="C808" s="273"/>
      <c r="D808" s="274"/>
      <c r="G808" s="320"/>
      <c r="H808" s="320"/>
      <c r="I808" s="320"/>
      <c r="J808" s="320"/>
      <c r="K808" s="320"/>
      <c r="L808" s="320"/>
      <c r="M808" s="320"/>
      <c r="N808" s="320"/>
      <c r="O808" s="320"/>
      <c r="P808" s="320"/>
      <c r="Q808" s="321"/>
      <c r="R808" s="314"/>
      <c r="S808" s="315"/>
      <c r="T808" s="315"/>
      <c r="U808" s="315"/>
      <c r="V808" s="315"/>
      <c r="W808" s="315"/>
      <c r="X808" s="315"/>
      <c r="Y808" s="315"/>
      <c r="Z808" s="315"/>
      <c r="AA808" s="315"/>
      <c r="AB808" s="315"/>
      <c r="AC808" s="315"/>
      <c r="AD808" s="315"/>
      <c r="AE808" s="315"/>
      <c r="AF808" s="315"/>
      <c r="AG808" s="315"/>
      <c r="AH808" s="315"/>
      <c r="AI808" s="315"/>
      <c r="AJ808" s="315"/>
      <c r="AK808" s="315"/>
      <c r="AL808" s="315"/>
      <c r="AM808" s="315"/>
      <c r="AN808" s="315"/>
      <c r="AO808" s="315"/>
      <c r="AP808" s="315"/>
      <c r="AQ808" s="315"/>
      <c r="AR808" s="315"/>
      <c r="AS808" s="315"/>
      <c r="AT808" s="315"/>
      <c r="AU808" s="315"/>
      <c r="AV808" s="315"/>
      <c r="AW808" s="315"/>
      <c r="AX808" s="315"/>
      <c r="AY808" s="315"/>
      <c r="AZ808" s="315"/>
      <c r="BA808" s="315"/>
      <c r="BB808" s="315"/>
      <c r="BC808" s="315"/>
      <c r="BD808" s="315"/>
      <c r="BE808" s="315"/>
      <c r="BF808" s="315"/>
      <c r="BG808" s="315"/>
      <c r="BH808" s="315"/>
      <c r="BI808" s="315"/>
      <c r="BJ808" s="315"/>
      <c r="BK808" s="315"/>
      <c r="BL808" s="315"/>
      <c r="BM808" s="315"/>
      <c r="BN808" s="315"/>
      <c r="BO808" s="315"/>
      <c r="BP808" s="315"/>
      <c r="BQ808" s="315"/>
      <c r="BR808" s="315"/>
      <c r="BS808" s="315"/>
      <c r="BT808" s="316"/>
      <c r="BU808" s="307"/>
      <c r="BV808" s="306"/>
      <c r="BW808" s="305"/>
      <c r="BX808" s="310"/>
    </row>
    <row r="809" spans="2:76" ht="5.25" customHeight="1" x14ac:dyDescent="0.15">
      <c r="B809" s="272"/>
      <c r="C809" s="273"/>
      <c r="D809" s="274"/>
      <c r="G809" s="320"/>
      <c r="H809" s="320"/>
      <c r="I809" s="320"/>
      <c r="J809" s="320"/>
      <c r="K809" s="320"/>
      <c r="L809" s="320"/>
      <c r="M809" s="320"/>
      <c r="N809" s="320"/>
      <c r="O809" s="320"/>
      <c r="P809" s="320"/>
      <c r="Q809" s="321"/>
      <c r="R809" s="314"/>
      <c r="S809" s="315"/>
      <c r="T809" s="315"/>
      <c r="U809" s="315"/>
      <c r="V809" s="315"/>
      <c r="W809" s="315"/>
      <c r="X809" s="315"/>
      <c r="Y809" s="315"/>
      <c r="Z809" s="315"/>
      <c r="AA809" s="315"/>
      <c r="AB809" s="315"/>
      <c r="AC809" s="315"/>
      <c r="AD809" s="315"/>
      <c r="AE809" s="315"/>
      <c r="AF809" s="315"/>
      <c r="AG809" s="315"/>
      <c r="AH809" s="315"/>
      <c r="AI809" s="315"/>
      <c r="AJ809" s="315"/>
      <c r="AK809" s="315"/>
      <c r="AL809" s="315"/>
      <c r="AM809" s="315"/>
      <c r="AN809" s="315"/>
      <c r="AO809" s="315"/>
      <c r="AP809" s="315"/>
      <c r="AQ809" s="315"/>
      <c r="AR809" s="315"/>
      <c r="AS809" s="315"/>
      <c r="AT809" s="315"/>
      <c r="AU809" s="315"/>
      <c r="AV809" s="315"/>
      <c r="AW809" s="315"/>
      <c r="AX809" s="315"/>
      <c r="AY809" s="315"/>
      <c r="AZ809" s="315"/>
      <c r="BA809" s="315"/>
      <c r="BB809" s="315"/>
      <c r="BC809" s="315"/>
      <c r="BD809" s="315"/>
      <c r="BE809" s="315"/>
      <c r="BF809" s="315"/>
      <c r="BG809" s="315"/>
      <c r="BH809" s="315"/>
      <c r="BI809" s="315"/>
      <c r="BJ809" s="315"/>
      <c r="BK809" s="315"/>
      <c r="BL809" s="315"/>
      <c r="BM809" s="315"/>
      <c r="BN809" s="315"/>
      <c r="BO809" s="315"/>
      <c r="BP809" s="315"/>
      <c r="BQ809" s="315"/>
      <c r="BR809" s="315"/>
      <c r="BS809" s="315"/>
      <c r="BT809" s="316"/>
      <c r="BU809" s="307"/>
      <c r="BV809" s="306"/>
      <c r="BW809" s="305"/>
      <c r="BX809" s="310"/>
    </row>
    <row r="810" spans="2:76" ht="5.25" customHeight="1" x14ac:dyDescent="0.15">
      <c r="B810" s="272"/>
      <c r="C810" s="273"/>
      <c r="D810" s="274"/>
      <c r="G810" s="308" t="str">
        <f>"現在"&amp;LEN(R807)&amp;"字"</f>
        <v>現在0字</v>
      </c>
      <c r="H810" s="308"/>
      <c r="I810" s="308"/>
      <c r="J810" s="308"/>
      <c r="K810" s="308"/>
      <c r="L810" s="308"/>
      <c r="M810" s="308"/>
      <c r="N810" s="308"/>
      <c r="O810" s="308"/>
      <c r="P810" s="308"/>
      <c r="Q810" s="309"/>
      <c r="R810" s="314"/>
      <c r="S810" s="315"/>
      <c r="T810" s="315"/>
      <c r="U810" s="315"/>
      <c r="V810" s="315"/>
      <c r="W810" s="315"/>
      <c r="X810" s="315"/>
      <c r="Y810" s="315"/>
      <c r="Z810" s="315"/>
      <c r="AA810" s="315"/>
      <c r="AB810" s="315"/>
      <c r="AC810" s="315"/>
      <c r="AD810" s="315"/>
      <c r="AE810" s="315"/>
      <c r="AF810" s="315"/>
      <c r="AG810" s="315"/>
      <c r="AH810" s="315"/>
      <c r="AI810" s="315"/>
      <c r="AJ810" s="315"/>
      <c r="AK810" s="315"/>
      <c r="AL810" s="315"/>
      <c r="AM810" s="315"/>
      <c r="AN810" s="315"/>
      <c r="AO810" s="315"/>
      <c r="AP810" s="315"/>
      <c r="AQ810" s="315"/>
      <c r="AR810" s="315"/>
      <c r="AS810" s="315"/>
      <c r="AT810" s="315"/>
      <c r="AU810" s="315"/>
      <c r="AV810" s="315"/>
      <c r="AW810" s="315"/>
      <c r="AX810" s="315"/>
      <c r="AY810" s="315"/>
      <c r="AZ810" s="315"/>
      <c r="BA810" s="315"/>
      <c r="BB810" s="315"/>
      <c r="BC810" s="315"/>
      <c r="BD810" s="315"/>
      <c r="BE810" s="315"/>
      <c r="BF810" s="315"/>
      <c r="BG810" s="315"/>
      <c r="BH810" s="315"/>
      <c r="BI810" s="315"/>
      <c r="BJ810" s="315"/>
      <c r="BK810" s="315"/>
      <c r="BL810" s="315"/>
      <c r="BM810" s="315"/>
      <c r="BN810" s="315"/>
      <c r="BO810" s="315"/>
      <c r="BP810" s="315"/>
      <c r="BQ810" s="315"/>
      <c r="BR810" s="315"/>
      <c r="BS810" s="315"/>
      <c r="BT810" s="316"/>
      <c r="BU810" s="307" t="str">
        <f>IF(BV810="","",COUNTIFS($BV$197:BV810,"○"))&amp;BV810</f>
        <v/>
      </c>
      <c r="BV810" s="306" t="str">
        <f>IF($BV$777="○","",IF(BW810&lt;&gt;"","○",""))</f>
        <v/>
      </c>
      <c r="BW810" s="305" t="str">
        <f>DBCS(IF(LEN(R807)&gt;48,MID(R807,49,48),""))</f>
        <v/>
      </c>
      <c r="BX810" s="305"/>
    </row>
    <row r="811" spans="2:76" ht="5.25" customHeight="1" x14ac:dyDescent="0.15">
      <c r="B811" s="272"/>
      <c r="C811" s="273"/>
      <c r="D811" s="274"/>
      <c r="G811" s="308"/>
      <c r="H811" s="308"/>
      <c r="I811" s="308"/>
      <c r="J811" s="308"/>
      <c r="K811" s="308"/>
      <c r="L811" s="308"/>
      <c r="M811" s="308"/>
      <c r="N811" s="308"/>
      <c r="O811" s="308"/>
      <c r="P811" s="308"/>
      <c r="Q811" s="309"/>
      <c r="R811" s="314"/>
      <c r="S811" s="315"/>
      <c r="T811" s="315"/>
      <c r="U811" s="315"/>
      <c r="V811" s="315"/>
      <c r="W811" s="315"/>
      <c r="X811" s="315"/>
      <c r="Y811" s="315"/>
      <c r="Z811" s="315"/>
      <c r="AA811" s="315"/>
      <c r="AB811" s="315"/>
      <c r="AC811" s="315"/>
      <c r="AD811" s="315"/>
      <c r="AE811" s="315"/>
      <c r="AF811" s="315"/>
      <c r="AG811" s="315"/>
      <c r="AH811" s="315"/>
      <c r="AI811" s="315"/>
      <c r="AJ811" s="315"/>
      <c r="AK811" s="315"/>
      <c r="AL811" s="315"/>
      <c r="AM811" s="315"/>
      <c r="AN811" s="315"/>
      <c r="AO811" s="315"/>
      <c r="AP811" s="315"/>
      <c r="AQ811" s="315"/>
      <c r="AR811" s="315"/>
      <c r="AS811" s="315"/>
      <c r="AT811" s="315"/>
      <c r="AU811" s="315"/>
      <c r="AV811" s="315"/>
      <c r="AW811" s="315"/>
      <c r="AX811" s="315"/>
      <c r="AY811" s="315"/>
      <c r="AZ811" s="315"/>
      <c r="BA811" s="315"/>
      <c r="BB811" s="315"/>
      <c r="BC811" s="315"/>
      <c r="BD811" s="315"/>
      <c r="BE811" s="315"/>
      <c r="BF811" s="315"/>
      <c r="BG811" s="315"/>
      <c r="BH811" s="315"/>
      <c r="BI811" s="315"/>
      <c r="BJ811" s="315"/>
      <c r="BK811" s="315"/>
      <c r="BL811" s="315"/>
      <c r="BM811" s="315"/>
      <c r="BN811" s="315"/>
      <c r="BO811" s="315"/>
      <c r="BP811" s="315"/>
      <c r="BQ811" s="315"/>
      <c r="BR811" s="315"/>
      <c r="BS811" s="315"/>
      <c r="BT811" s="316"/>
      <c r="BU811" s="307"/>
      <c r="BV811" s="306"/>
      <c r="BW811" s="305"/>
      <c r="BX811" s="305"/>
    </row>
    <row r="812" spans="2:76" ht="5.25" customHeight="1" x14ac:dyDescent="0.15">
      <c r="B812" s="272"/>
      <c r="C812" s="273"/>
      <c r="D812" s="274"/>
      <c r="G812" s="308"/>
      <c r="H812" s="308"/>
      <c r="I812" s="308"/>
      <c r="J812" s="308"/>
      <c r="K812" s="308"/>
      <c r="L812" s="308"/>
      <c r="M812" s="308"/>
      <c r="N812" s="308"/>
      <c r="O812" s="308"/>
      <c r="P812" s="308"/>
      <c r="Q812" s="309"/>
      <c r="R812" s="314"/>
      <c r="S812" s="315"/>
      <c r="T812" s="315"/>
      <c r="U812" s="315"/>
      <c r="V812" s="315"/>
      <c r="W812" s="315"/>
      <c r="X812" s="315"/>
      <c r="Y812" s="315"/>
      <c r="Z812" s="315"/>
      <c r="AA812" s="315"/>
      <c r="AB812" s="315"/>
      <c r="AC812" s="315"/>
      <c r="AD812" s="315"/>
      <c r="AE812" s="315"/>
      <c r="AF812" s="315"/>
      <c r="AG812" s="315"/>
      <c r="AH812" s="315"/>
      <c r="AI812" s="315"/>
      <c r="AJ812" s="315"/>
      <c r="AK812" s="315"/>
      <c r="AL812" s="315"/>
      <c r="AM812" s="315"/>
      <c r="AN812" s="315"/>
      <c r="AO812" s="315"/>
      <c r="AP812" s="315"/>
      <c r="AQ812" s="315"/>
      <c r="AR812" s="315"/>
      <c r="AS812" s="315"/>
      <c r="AT812" s="315"/>
      <c r="AU812" s="315"/>
      <c r="AV812" s="315"/>
      <c r="AW812" s="315"/>
      <c r="AX812" s="315"/>
      <c r="AY812" s="315"/>
      <c r="AZ812" s="315"/>
      <c r="BA812" s="315"/>
      <c r="BB812" s="315"/>
      <c r="BC812" s="315"/>
      <c r="BD812" s="315"/>
      <c r="BE812" s="315"/>
      <c r="BF812" s="315"/>
      <c r="BG812" s="315"/>
      <c r="BH812" s="315"/>
      <c r="BI812" s="315"/>
      <c r="BJ812" s="315"/>
      <c r="BK812" s="315"/>
      <c r="BL812" s="315"/>
      <c r="BM812" s="315"/>
      <c r="BN812" s="315"/>
      <c r="BO812" s="315"/>
      <c r="BP812" s="315"/>
      <c r="BQ812" s="315"/>
      <c r="BR812" s="315"/>
      <c r="BS812" s="315"/>
      <c r="BT812" s="316"/>
      <c r="BU812" s="307"/>
      <c r="BV812" s="306"/>
      <c r="BW812" s="305"/>
      <c r="BX812" s="305"/>
    </row>
    <row r="813" spans="2:76" ht="5.25" customHeight="1" x14ac:dyDescent="0.15">
      <c r="B813" s="272"/>
      <c r="C813" s="273"/>
      <c r="D813" s="274"/>
      <c r="G813" s="308"/>
      <c r="H813" s="308"/>
      <c r="I813" s="308"/>
      <c r="J813" s="308"/>
      <c r="K813" s="308"/>
      <c r="L813" s="308"/>
      <c r="M813" s="308"/>
      <c r="N813" s="308"/>
      <c r="O813" s="308"/>
      <c r="P813" s="308"/>
      <c r="Q813" s="309"/>
      <c r="R813" s="314"/>
      <c r="S813" s="315"/>
      <c r="T813" s="315"/>
      <c r="U813" s="315"/>
      <c r="V813" s="315"/>
      <c r="W813" s="315"/>
      <c r="X813" s="315"/>
      <c r="Y813" s="315"/>
      <c r="Z813" s="315"/>
      <c r="AA813" s="315"/>
      <c r="AB813" s="315"/>
      <c r="AC813" s="315"/>
      <c r="AD813" s="315"/>
      <c r="AE813" s="315"/>
      <c r="AF813" s="315"/>
      <c r="AG813" s="315"/>
      <c r="AH813" s="315"/>
      <c r="AI813" s="315"/>
      <c r="AJ813" s="315"/>
      <c r="AK813" s="315"/>
      <c r="AL813" s="315"/>
      <c r="AM813" s="315"/>
      <c r="AN813" s="315"/>
      <c r="AO813" s="315"/>
      <c r="AP813" s="315"/>
      <c r="AQ813" s="315"/>
      <c r="AR813" s="315"/>
      <c r="AS813" s="315"/>
      <c r="AT813" s="315"/>
      <c r="AU813" s="315"/>
      <c r="AV813" s="315"/>
      <c r="AW813" s="315"/>
      <c r="AX813" s="315"/>
      <c r="AY813" s="315"/>
      <c r="AZ813" s="315"/>
      <c r="BA813" s="315"/>
      <c r="BB813" s="315"/>
      <c r="BC813" s="315"/>
      <c r="BD813" s="315"/>
      <c r="BE813" s="315"/>
      <c r="BF813" s="315"/>
      <c r="BG813" s="315"/>
      <c r="BH813" s="315"/>
      <c r="BI813" s="315"/>
      <c r="BJ813" s="315"/>
      <c r="BK813" s="315"/>
      <c r="BL813" s="315"/>
      <c r="BM813" s="315"/>
      <c r="BN813" s="315"/>
      <c r="BO813" s="315"/>
      <c r="BP813" s="315"/>
      <c r="BQ813" s="315"/>
      <c r="BR813" s="315"/>
      <c r="BS813" s="315"/>
      <c r="BT813" s="316"/>
      <c r="BU813" s="307" t="str">
        <f>IF(BV813="","",COUNTIFS($BV$197:BV813,"○"))&amp;BV813</f>
        <v/>
      </c>
      <c r="BV813" s="306" t="str">
        <f>IF($BV$777="○","",IF(BW813&lt;&gt;"","○",""))</f>
        <v/>
      </c>
      <c r="BW813" s="305" t="str">
        <f>DBCS(IF(LEN(R807)&gt;98,MID(R807,97,48),""))</f>
        <v/>
      </c>
      <c r="BX813" s="305"/>
    </row>
    <row r="814" spans="2:76" ht="5.25" customHeight="1" x14ac:dyDescent="0.15">
      <c r="B814" s="272"/>
      <c r="C814" s="273"/>
      <c r="D814" s="274"/>
      <c r="G814" s="308"/>
      <c r="H814" s="308"/>
      <c r="I814" s="308"/>
      <c r="J814" s="308"/>
      <c r="K814" s="308"/>
      <c r="L814" s="308"/>
      <c r="M814" s="308"/>
      <c r="N814" s="308"/>
      <c r="O814" s="308"/>
      <c r="P814" s="308"/>
      <c r="Q814" s="309"/>
      <c r="R814" s="314"/>
      <c r="S814" s="315"/>
      <c r="T814" s="315"/>
      <c r="U814" s="315"/>
      <c r="V814" s="315"/>
      <c r="W814" s="315"/>
      <c r="X814" s="315"/>
      <c r="Y814" s="315"/>
      <c r="Z814" s="315"/>
      <c r="AA814" s="315"/>
      <c r="AB814" s="315"/>
      <c r="AC814" s="315"/>
      <c r="AD814" s="315"/>
      <c r="AE814" s="315"/>
      <c r="AF814" s="315"/>
      <c r="AG814" s="315"/>
      <c r="AH814" s="315"/>
      <c r="AI814" s="315"/>
      <c r="AJ814" s="315"/>
      <c r="AK814" s="315"/>
      <c r="AL814" s="315"/>
      <c r="AM814" s="315"/>
      <c r="AN814" s="315"/>
      <c r="AO814" s="315"/>
      <c r="AP814" s="315"/>
      <c r="AQ814" s="315"/>
      <c r="AR814" s="315"/>
      <c r="AS814" s="315"/>
      <c r="AT814" s="315"/>
      <c r="AU814" s="315"/>
      <c r="AV814" s="315"/>
      <c r="AW814" s="315"/>
      <c r="AX814" s="315"/>
      <c r="AY814" s="315"/>
      <c r="AZ814" s="315"/>
      <c r="BA814" s="315"/>
      <c r="BB814" s="315"/>
      <c r="BC814" s="315"/>
      <c r="BD814" s="315"/>
      <c r="BE814" s="315"/>
      <c r="BF814" s="315"/>
      <c r="BG814" s="315"/>
      <c r="BH814" s="315"/>
      <c r="BI814" s="315"/>
      <c r="BJ814" s="315"/>
      <c r="BK814" s="315"/>
      <c r="BL814" s="315"/>
      <c r="BM814" s="315"/>
      <c r="BN814" s="315"/>
      <c r="BO814" s="315"/>
      <c r="BP814" s="315"/>
      <c r="BQ814" s="315"/>
      <c r="BR814" s="315"/>
      <c r="BS814" s="315"/>
      <c r="BT814" s="316"/>
      <c r="BU814" s="307"/>
      <c r="BV814" s="306"/>
      <c r="BW814" s="305"/>
      <c r="BX814" s="305"/>
    </row>
    <row r="815" spans="2:76" ht="5.25" customHeight="1" x14ac:dyDescent="0.15">
      <c r="B815" s="272"/>
      <c r="C815" s="273"/>
      <c r="D815" s="274"/>
      <c r="G815" s="308"/>
      <c r="H815" s="308"/>
      <c r="I815" s="308"/>
      <c r="J815" s="308"/>
      <c r="K815" s="308"/>
      <c r="L815" s="308"/>
      <c r="M815" s="308"/>
      <c r="N815" s="308"/>
      <c r="O815" s="308"/>
      <c r="P815" s="308"/>
      <c r="Q815" s="309"/>
      <c r="R815" s="317"/>
      <c r="S815" s="318"/>
      <c r="T815" s="318"/>
      <c r="U815" s="318"/>
      <c r="V815" s="318"/>
      <c r="W815" s="318"/>
      <c r="X815" s="318"/>
      <c r="Y815" s="318"/>
      <c r="Z815" s="318"/>
      <c r="AA815" s="318"/>
      <c r="AB815" s="318"/>
      <c r="AC815" s="318"/>
      <c r="AD815" s="318"/>
      <c r="AE815" s="318"/>
      <c r="AF815" s="318"/>
      <c r="AG815" s="318"/>
      <c r="AH815" s="318"/>
      <c r="AI815" s="318"/>
      <c r="AJ815" s="318"/>
      <c r="AK815" s="318"/>
      <c r="AL815" s="318"/>
      <c r="AM815" s="318"/>
      <c r="AN815" s="318"/>
      <c r="AO815" s="318"/>
      <c r="AP815" s="318"/>
      <c r="AQ815" s="318"/>
      <c r="AR815" s="318"/>
      <c r="AS815" s="318"/>
      <c r="AT815" s="318"/>
      <c r="AU815" s="318"/>
      <c r="AV815" s="318"/>
      <c r="AW815" s="318"/>
      <c r="AX815" s="318"/>
      <c r="AY815" s="318"/>
      <c r="AZ815" s="318"/>
      <c r="BA815" s="318"/>
      <c r="BB815" s="318"/>
      <c r="BC815" s="318"/>
      <c r="BD815" s="318"/>
      <c r="BE815" s="318"/>
      <c r="BF815" s="318"/>
      <c r="BG815" s="318"/>
      <c r="BH815" s="318"/>
      <c r="BI815" s="318"/>
      <c r="BJ815" s="318"/>
      <c r="BK815" s="318"/>
      <c r="BL815" s="318"/>
      <c r="BM815" s="318"/>
      <c r="BN815" s="318"/>
      <c r="BO815" s="318"/>
      <c r="BP815" s="318"/>
      <c r="BQ815" s="318"/>
      <c r="BR815" s="318"/>
      <c r="BS815" s="318"/>
      <c r="BT815" s="319"/>
      <c r="BU815" s="307"/>
      <c r="BV815" s="306"/>
      <c r="BW815" s="305"/>
      <c r="BX815" s="305"/>
    </row>
    <row r="816" spans="2:76" ht="5.25" customHeight="1" x14ac:dyDescent="0.15">
      <c r="B816" s="272"/>
      <c r="C816" s="273"/>
      <c r="D816" s="274"/>
    </row>
    <row r="817" spans="2:76" ht="5.25" customHeight="1" x14ac:dyDescent="0.15">
      <c r="B817" s="272"/>
      <c r="C817" s="273"/>
      <c r="D817" s="274"/>
      <c r="G817" s="320" t="s">
        <v>276</v>
      </c>
      <c r="H817" s="320"/>
      <c r="I817" s="320"/>
      <c r="J817" s="320"/>
      <c r="K817" s="320"/>
      <c r="L817" s="320"/>
      <c r="M817" s="320"/>
      <c r="N817" s="320"/>
      <c r="O817" s="320"/>
      <c r="P817" s="320"/>
      <c r="Q817" s="321"/>
      <c r="R817" s="311"/>
      <c r="S817" s="312"/>
      <c r="T817" s="312"/>
      <c r="U817" s="312"/>
      <c r="V817" s="312"/>
      <c r="W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c r="AS817" s="312"/>
      <c r="AT817" s="312"/>
      <c r="AU817" s="312"/>
      <c r="AV817" s="312"/>
      <c r="AW817" s="312"/>
      <c r="AX817" s="312"/>
      <c r="AY817" s="312"/>
      <c r="AZ817" s="312"/>
      <c r="BA817" s="312"/>
      <c r="BB817" s="312"/>
      <c r="BC817" s="312"/>
      <c r="BD817" s="312"/>
      <c r="BE817" s="312"/>
      <c r="BF817" s="312"/>
      <c r="BG817" s="312"/>
      <c r="BH817" s="312"/>
      <c r="BI817" s="312"/>
      <c r="BJ817" s="312"/>
      <c r="BK817" s="312"/>
      <c r="BL817" s="312"/>
      <c r="BM817" s="312"/>
      <c r="BN817" s="312"/>
      <c r="BO817" s="312"/>
      <c r="BP817" s="312"/>
      <c r="BQ817" s="312"/>
      <c r="BR817" s="312"/>
      <c r="BS817" s="312"/>
      <c r="BT817" s="313"/>
      <c r="BU817" s="307" t="str">
        <f>IF(BV817="","",COUNTIFS($BV$197:BV817,"○"))&amp;BV817</f>
        <v/>
      </c>
      <c r="BV817" s="306" t="str">
        <f>IF($BV$777="○","",IF(BW817&lt;&gt;"","○",""))</f>
        <v/>
      </c>
      <c r="BW817" s="305" t="str">
        <f>DBCS(MID(R817,1,48))</f>
        <v/>
      </c>
      <c r="BX817" s="310" t="str">
        <f>IF(ISERROR(VLOOKUP(G817,$CH$768:$CJ$779,3,FALSE)),"",VLOOKUP(G817,$CH$768:$CJ$779,3,FALSE))</f>
        <v>（4）</v>
      </c>
    </row>
    <row r="818" spans="2:76" ht="5.25" customHeight="1" x14ac:dyDescent="0.15">
      <c r="B818" s="272"/>
      <c r="C818" s="273"/>
      <c r="D818" s="274"/>
      <c r="G818" s="320"/>
      <c r="H818" s="320"/>
      <c r="I818" s="320"/>
      <c r="J818" s="320"/>
      <c r="K818" s="320"/>
      <c r="L818" s="320"/>
      <c r="M818" s="320"/>
      <c r="N818" s="320"/>
      <c r="O818" s="320"/>
      <c r="P818" s="320"/>
      <c r="Q818" s="321"/>
      <c r="R818" s="314"/>
      <c r="S818" s="315"/>
      <c r="T818" s="315"/>
      <c r="U818" s="315"/>
      <c r="V818" s="315"/>
      <c r="W818" s="315"/>
      <c r="X818" s="315"/>
      <c r="Y818" s="315"/>
      <c r="Z818" s="315"/>
      <c r="AA818" s="315"/>
      <c r="AB818" s="315"/>
      <c r="AC818" s="315"/>
      <c r="AD818" s="315"/>
      <c r="AE818" s="315"/>
      <c r="AF818" s="315"/>
      <c r="AG818" s="315"/>
      <c r="AH818" s="315"/>
      <c r="AI818" s="315"/>
      <c r="AJ818" s="315"/>
      <c r="AK818" s="315"/>
      <c r="AL818" s="315"/>
      <c r="AM818" s="315"/>
      <c r="AN818" s="315"/>
      <c r="AO818" s="315"/>
      <c r="AP818" s="315"/>
      <c r="AQ818" s="315"/>
      <c r="AR818" s="315"/>
      <c r="AS818" s="315"/>
      <c r="AT818" s="315"/>
      <c r="AU818" s="315"/>
      <c r="AV818" s="315"/>
      <c r="AW818" s="315"/>
      <c r="AX818" s="315"/>
      <c r="AY818" s="315"/>
      <c r="AZ818" s="315"/>
      <c r="BA818" s="315"/>
      <c r="BB818" s="315"/>
      <c r="BC818" s="315"/>
      <c r="BD818" s="315"/>
      <c r="BE818" s="315"/>
      <c r="BF818" s="315"/>
      <c r="BG818" s="315"/>
      <c r="BH818" s="315"/>
      <c r="BI818" s="315"/>
      <c r="BJ818" s="315"/>
      <c r="BK818" s="315"/>
      <c r="BL818" s="315"/>
      <c r="BM818" s="315"/>
      <c r="BN818" s="315"/>
      <c r="BO818" s="315"/>
      <c r="BP818" s="315"/>
      <c r="BQ818" s="315"/>
      <c r="BR818" s="315"/>
      <c r="BS818" s="315"/>
      <c r="BT818" s="316"/>
      <c r="BU818" s="307"/>
      <c r="BV818" s="306"/>
      <c r="BW818" s="305"/>
      <c r="BX818" s="310"/>
    </row>
    <row r="819" spans="2:76" ht="5.25" customHeight="1" x14ac:dyDescent="0.15">
      <c r="B819" s="272"/>
      <c r="C819" s="273"/>
      <c r="D819" s="274"/>
      <c r="G819" s="320"/>
      <c r="H819" s="320"/>
      <c r="I819" s="320"/>
      <c r="J819" s="320"/>
      <c r="K819" s="320"/>
      <c r="L819" s="320"/>
      <c r="M819" s="320"/>
      <c r="N819" s="320"/>
      <c r="O819" s="320"/>
      <c r="P819" s="320"/>
      <c r="Q819" s="321"/>
      <c r="R819" s="314"/>
      <c r="S819" s="315"/>
      <c r="T819" s="315"/>
      <c r="U819" s="315"/>
      <c r="V819" s="315"/>
      <c r="W819" s="315"/>
      <c r="X819" s="315"/>
      <c r="Y819" s="315"/>
      <c r="Z819" s="315"/>
      <c r="AA819" s="315"/>
      <c r="AB819" s="315"/>
      <c r="AC819" s="315"/>
      <c r="AD819" s="315"/>
      <c r="AE819" s="315"/>
      <c r="AF819" s="315"/>
      <c r="AG819" s="315"/>
      <c r="AH819" s="315"/>
      <c r="AI819" s="315"/>
      <c r="AJ819" s="315"/>
      <c r="AK819" s="315"/>
      <c r="AL819" s="315"/>
      <c r="AM819" s="315"/>
      <c r="AN819" s="315"/>
      <c r="AO819" s="315"/>
      <c r="AP819" s="315"/>
      <c r="AQ819" s="315"/>
      <c r="AR819" s="315"/>
      <c r="AS819" s="315"/>
      <c r="AT819" s="315"/>
      <c r="AU819" s="315"/>
      <c r="AV819" s="315"/>
      <c r="AW819" s="315"/>
      <c r="AX819" s="315"/>
      <c r="AY819" s="315"/>
      <c r="AZ819" s="315"/>
      <c r="BA819" s="315"/>
      <c r="BB819" s="315"/>
      <c r="BC819" s="315"/>
      <c r="BD819" s="315"/>
      <c r="BE819" s="315"/>
      <c r="BF819" s="315"/>
      <c r="BG819" s="315"/>
      <c r="BH819" s="315"/>
      <c r="BI819" s="315"/>
      <c r="BJ819" s="315"/>
      <c r="BK819" s="315"/>
      <c r="BL819" s="315"/>
      <c r="BM819" s="315"/>
      <c r="BN819" s="315"/>
      <c r="BO819" s="315"/>
      <c r="BP819" s="315"/>
      <c r="BQ819" s="315"/>
      <c r="BR819" s="315"/>
      <c r="BS819" s="315"/>
      <c r="BT819" s="316"/>
      <c r="BU819" s="307"/>
      <c r="BV819" s="306"/>
      <c r="BW819" s="305"/>
      <c r="BX819" s="310"/>
    </row>
    <row r="820" spans="2:76" ht="5.25" customHeight="1" x14ac:dyDescent="0.15">
      <c r="B820" s="272"/>
      <c r="C820" s="273"/>
      <c r="D820" s="274"/>
      <c r="G820" s="308" t="str">
        <f>"現在"&amp;LEN(R817)&amp;"字"</f>
        <v>現在0字</v>
      </c>
      <c r="H820" s="308"/>
      <c r="I820" s="308"/>
      <c r="J820" s="308"/>
      <c r="K820" s="308"/>
      <c r="L820" s="308"/>
      <c r="M820" s="308"/>
      <c r="N820" s="308"/>
      <c r="O820" s="308"/>
      <c r="P820" s="308"/>
      <c r="Q820" s="309"/>
      <c r="R820" s="314"/>
      <c r="S820" s="315"/>
      <c r="T820" s="315"/>
      <c r="U820" s="315"/>
      <c r="V820" s="315"/>
      <c r="W820" s="315"/>
      <c r="X820" s="315"/>
      <c r="Y820" s="315"/>
      <c r="Z820" s="315"/>
      <c r="AA820" s="315"/>
      <c r="AB820" s="315"/>
      <c r="AC820" s="315"/>
      <c r="AD820" s="315"/>
      <c r="AE820" s="315"/>
      <c r="AF820" s="315"/>
      <c r="AG820" s="315"/>
      <c r="AH820" s="315"/>
      <c r="AI820" s="315"/>
      <c r="AJ820" s="315"/>
      <c r="AK820" s="315"/>
      <c r="AL820" s="315"/>
      <c r="AM820" s="315"/>
      <c r="AN820" s="315"/>
      <c r="AO820" s="315"/>
      <c r="AP820" s="315"/>
      <c r="AQ820" s="315"/>
      <c r="AR820" s="315"/>
      <c r="AS820" s="315"/>
      <c r="AT820" s="315"/>
      <c r="AU820" s="315"/>
      <c r="AV820" s="315"/>
      <c r="AW820" s="315"/>
      <c r="AX820" s="315"/>
      <c r="AY820" s="315"/>
      <c r="AZ820" s="315"/>
      <c r="BA820" s="315"/>
      <c r="BB820" s="315"/>
      <c r="BC820" s="315"/>
      <c r="BD820" s="315"/>
      <c r="BE820" s="315"/>
      <c r="BF820" s="315"/>
      <c r="BG820" s="315"/>
      <c r="BH820" s="315"/>
      <c r="BI820" s="315"/>
      <c r="BJ820" s="315"/>
      <c r="BK820" s="315"/>
      <c r="BL820" s="315"/>
      <c r="BM820" s="315"/>
      <c r="BN820" s="315"/>
      <c r="BO820" s="315"/>
      <c r="BP820" s="315"/>
      <c r="BQ820" s="315"/>
      <c r="BR820" s="315"/>
      <c r="BS820" s="315"/>
      <c r="BT820" s="316"/>
      <c r="BU820" s="307" t="str">
        <f>IF(BV820="","",COUNTIFS($BV$197:BV820,"○"))&amp;BV820</f>
        <v/>
      </c>
      <c r="BV820" s="306" t="str">
        <f>IF($BV$777="○","",IF(BW820&lt;&gt;"","○",""))</f>
        <v/>
      </c>
      <c r="BW820" s="305" t="str">
        <f>DBCS(IF(LEN(R817)&gt;48,MID(R817,49,48),""))</f>
        <v/>
      </c>
      <c r="BX820" s="305"/>
    </row>
    <row r="821" spans="2:76" ht="5.25" customHeight="1" x14ac:dyDescent="0.15">
      <c r="B821" s="272"/>
      <c r="C821" s="273"/>
      <c r="D821" s="274"/>
      <c r="G821" s="308"/>
      <c r="H821" s="308"/>
      <c r="I821" s="308"/>
      <c r="J821" s="308"/>
      <c r="K821" s="308"/>
      <c r="L821" s="308"/>
      <c r="M821" s="308"/>
      <c r="N821" s="308"/>
      <c r="O821" s="308"/>
      <c r="P821" s="308"/>
      <c r="Q821" s="309"/>
      <c r="R821" s="314"/>
      <c r="S821" s="315"/>
      <c r="T821" s="315"/>
      <c r="U821" s="315"/>
      <c r="V821" s="315"/>
      <c r="W821" s="315"/>
      <c r="X821" s="315"/>
      <c r="Y821" s="315"/>
      <c r="Z821" s="315"/>
      <c r="AA821" s="315"/>
      <c r="AB821" s="315"/>
      <c r="AC821" s="315"/>
      <c r="AD821" s="315"/>
      <c r="AE821" s="315"/>
      <c r="AF821" s="315"/>
      <c r="AG821" s="315"/>
      <c r="AH821" s="315"/>
      <c r="AI821" s="315"/>
      <c r="AJ821" s="315"/>
      <c r="AK821" s="315"/>
      <c r="AL821" s="315"/>
      <c r="AM821" s="315"/>
      <c r="AN821" s="315"/>
      <c r="AO821" s="315"/>
      <c r="AP821" s="315"/>
      <c r="AQ821" s="315"/>
      <c r="AR821" s="315"/>
      <c r="AS821" s="315"/>
      <c r="AT821" s="315"/>
      <c r="AU821" s="315"/>
      <c r="AV821" s="315"/>
      <c r="AW821" s="315"/>
      <c r="AX821" s="315"/>
      <c r="AY821" s="315"/>
      <c r="AZ821" s="315"/>
      <c r="BA821" s="315"/>
      <c r="BB821" s="315"/>
      <c r="BC821" s="315"/>
      <c r="BD821" s="315"/>
      <c r="BE821" s="315"/>
      <c r="BF821" s="315"/>
      <c r="BG821" s="315"/>
      <c r="BH821" s="315"/>
      <c r="BI821" s="315"/>
      <c r="BJ821" s="315"/>
      <c r="BK821" s="315"/>
      <c r="BL821" s="315"/>
      <c r="BM821" s="315"/>
      <c r="BN821" s="315"/>
      <c r="BO821" s="315"/>
      <c r="BP821" s="315"/>
      <c r="BQ821" s="315"/>
      <c r="BR821" s="315"/>
      <c r="BS821" s="315"/>
      <c r="BT821" s="316"/>
      <c r="BU821" s="307"/>
      <c r="BV821" s="306"/>
      <c r="BW821" s="305"/>
      <c r="BX821" s="305"/>
    </row>
    <row r="822" spans="2:76" ht="5.25" customHeight="1" x14ac:dyDescent="0.15">
      <c r="B822" s="272"/>
      <c r="C822" s="273"/>
      <c r="D822" s="274"/>
      <c r="G822" s="308"/>
      <c r="H822" s="308"/>
      <c r="I822" s="308"/>
      <c r="J822" s="308"/>
      <c r="K822" s="308"/>
      <c r="L822" s="308"/>
      <c r="M822" s="308"/>
      <c r="N822" s="308"/>
      <c r="O822" s="308"/>
      <c r="P822" s="308"/>
      <c r="Q822" s="309"/>
      <c r="R822" s="314"/>
      <c r="S822" s="315"/>
      <c r="T822" s="315"/>
      <c r="U822" s="315"/>
      <c r="V822" s="315"/>
      <c r="W822" s="315"/>
      <c r="X822" s="315"/>
      <c r="Y822" s="315"/>
      <c r="Z822" s="315"/>
      <c r="AA822" s="315"/>
      <c r="AB822" s="315"/>
      <c r="AC822" s="315"/>
      <c r="AD822" s="315"/>
      <c r="AE822" s="315"/>
      <c r="AF822" s="315"/>
      <c r="AG822" s="315"/>
      <c r="AH822" s="315"/>
      <c r="AI822" s="315"/>
      <c r="AJ822" s="315"/>
      <c r="AK822" s="315"/>
      <c r="AL822" s="315"/>
      <c r="AM822" s="315"/>
      <c r="AN822" s="315"/>
      <c r="AO822" s="315"/>
      <c r="AP822" s="315"/>
      <c r="AQ822" s="315"/>
      <c r="AR822" s="315"/>
      <c r="AS822" s="315"/>
      <c r="AT822" s="315"/>
      <c r="AU822" s="315"/>
      <c r="AV822" s="315"/>
      <c r="AW822" s="315"/>
      <c r="AX822" s="315"/>
      <c r="AY822" s="315"/>
      <c r="AZ822" s="315"/>
      <c r="BA822" s="315"/>
      <c r="BB822" s="315"/>
      <c r="BC822" s="315"/>
      <c r="BD822" s="315"/>
      <c r="BE822" s="315"/>
      <c r="BF822" s="315"/>
      <c r="BG822" s="315"/>
      <c r="BH822" s="315"/>
      <c r="BI822" s="315"/>
      <c r="BJ822" s="315"/>
      <c r="BK822" s="315"/>
      <c r="BL822" s="315"/>
      <c r="BM822" s="315"/>
      <c r="BN822" s="315"/>
      <c r="BO822" s="315"/>
      <c r="BP822" s="315"/>
      <c r="BQ822" s="315"/>
      <c r="BR822" s="315"/>
      <c r="BS822" s="315"/>
      <c r="BT822" s="316"/>
      <c r="BU822" s="307"/>
      <c r="BV822" s="306"/>
      <c r="BW822" s="305"/>
      <c r="BX822" s="305"/>
    </row>
    <row r="823" spans="2:76" ht="5.25" customHeight="1" x14ac:dyDescent="0.15">
      <c r="B823" s="272"/>
      <c r="C823" s="273"/>
      <c r="D823" s="274"/>
      <c r="G823" s="308"/>
      <c r="H823" s="308"/>
      <c r="I823" s="308"/>
      <c r="J823" s="308"/>
      <c r="K823" s="308"/>
      <c r="L823" s="308"/>
      <c r="M823" s="308"/>
      <c r="N823" s="308"/>
      <c r="O823" s="308"/>
      <c r="P823" s="308"/>
      <c r="Q823" s="309"/>
      <c r="R823" s="314"/>
      <c r="S823" s="315"/>
      <c r="T823" s="315"/>
      <c r="U823" s="315"/>
      <c r="V823" s="315"/>
      <c r="W823" s="315"/>
      <c r="X823" s="315"/>
      <c r="Y823" s="315"/>
      <c r="Z823" s="315"/>
      <c r="AA823" s="315"/>
      <c r="AB823" s="315"/>
      <c r="AC823" s="315"/>
      <c r="AD823" s="315"/>
      <c r="AE823" s="315"/>
      <c r="AF823" s="315"/>
      <c r="AG823" s="315"/>
      <c r="AH823" s="315"/>
      <c r="AI823" s="315"/>
      <c r="AJ823" s="315"/>
      <c r="AK823" s="315"/>
      <c r="AL823" s="315"/>
      <c r="AM823" s="315"/>
      <c r="AN823" s="315"/>
      <c r="AO823" s="315"/>
      <c r="AP823" s="315"/>
      <c r="AQ823" s="315"/>
      <c r="AR823" s="315"/>
      <c r="AS823" s="315"/>
      <c r="AT823" s="315"/>
      <c r="AU823" s="315"/>
      <c r="AV823" s="315"/>
      <c r="AW823" s="315"/>
      <c r="AX823" s="315"/>
      <c r="AY823" s="315"/>
      <c r="AZ823" s="315"/>
      <c r="BA823" s="315"/>
      <c r="BB823" s="315"/>
      <c r="BC823" s="315"/>
      <c r="BD823" s="315"/>
      <c r="BE823" s="315"/>
      <c r="BF823" s="315"/>
      <c r="BG823" s="315"/>
      <c r="BH823" s="315"/>
      <c r="BI823" s="315"/>
      <c r="BJ823" s="315"/>
      <c r="BK823" s="315"/>
      <c r="BL823" s="315"/>
      <c r="BM823" s="315"/>
      <c r="BN823" s="315"/>
      <c r="BO823" s="315"/>
      <c r="BP823" s="315"/>
      <c r="BQ823" s="315"/>
      <c r="BR823" s="315"/>
      <c r="BS823" s="315"/>
      <c r="BT823" s="316"/>
      <c r="BU823" s="307" t="str">
        <f>IF(BV823="","",COUNTIFS($BV$197:BV823,"○"))&amp;BV823</f>
        <v/>
      </c>
      <c r="BV823" s="306" t="str">
        <f>IF($BV$777="○","",IF(BW823&lt;&gt;"","○",""))</f>
        <v/>
      </c>
      <c r="BW823" s="305" t="str">
        <f>DBCS(IF(LEN(R817)&gt;98,MID(R817,97,48),""))</f>
        <v/>
      </c>
      <c r="BX823" s="305"/>
    </row>
    <row r="824" spans="2:76" ht="5.25" customHeight="1" x14ac:dyDescent="0.15">
      <c r="B824" s="272"/>
      <c r="C824" s="273"/>
      <c r="D824" s="274"/>
      <c r="G824" s="308"/>
      <c r="H824" s="308"/>
      <c r="I824" s="308"/>
      <c r="J824" s="308"/>
      <c r="K824" s="308"/>
      <c r="L824" s="308"/>
      <c r="M824" s="308"/>
      <c r="N824" s="308"/>
      <c r="O824" s="308"/>
      <c r="P824" s="308"/>
      <c r="Q824" s="309"/>
      <c r="R824" s="314"/>
      <c r="S824" s="315"/>
      <c r="T824" s="315"/>
      <c r="U824" s="315"/>
      <c r="V824" s="315"/>
      <c r="W824" s="315"/>
      <c r="X824" s="315"/>
      <c r="Y824" s="315"/>
      <c r="Z824" s="315"/>
      <c r="AA824" s="315"/>
      <c r="AB824" s="315"/>
      <c r="AC824" s="315"/>
      <c r="AD824" s="315"/>
      <c r="AE824" s="315"/>
      <c r="AF824" s="315"/>
      <c r="AG824" s="315"/>
      <c r="AH824" s="315"/>
      <c r="AI824" s="315"/>
      <c r="AJ824" s="315"/>
      <c r="AK824" s="315"/>
      <c r="AL824" s="315"/>
      <c r="AM824" s="315"/>
      <c r="AN824" s="315"/>
      <c r="AO824" s="315"/>
      <c r="AP824" s="315"/>
      <c r="AQ824" s="315"/>
      <c r="AR824" s="315"/>
      <c r="AS824" s="315"/>
      <c r="AT824" s="315"/>
      <c r="AU824" s="315"/>
      <c r="AV824" s="315"/>
      <c r="AW824" s="315"/>
      <c r="AX824" s="315"/>
      <c r="AY824" s="315"/>
      <c r="AZ824" s="315"/>
      <c r="BA824" s="315"/>
      <c r="BB824" s="315"/>
      <c r="BC824" s="315"/>
      <c r="BD824" s="315"/>
      <c r="BE824" s="315"/>
      <c r="BF824" s="315"/>
      <c r="BG824" s="315"/>
      <c r="BH824" s="315"/>
      <c r="BI824" s="315"/>
      <c r="BJ824" s="315"/>
      <c r="BK824" s="315"/>
      <c r="BL824" s="315"/>
      <c r="BM824" s="315"/>
      <c r="BN824" s="315"/>
      <c r="BO824" s="315"/>
      <c r="BP824" s="315"/>
      <c r="BQ824" s="315"/>
      <c r="BR824" s="315"/>
      <c r="BS824" s="315"/>
      <c r="BT824" s="316"/>
      <c r="BU824" s="307"/>
      <c r="BV824" s="306"/>
      <c r="BW824" s="305"/>
      <c r="BX824" s="305"/>
    </row>
    <row r="825" spans="2:76" ht="5.25" customHeight="1" x14ac:dyDescent="0.15">
      <c r="B825" s="272"/>
      <c r="C825" s="273"/>
      <c r="D825" s="274"/>
      <c r="G825" s="308"/>
      <c r="H825" s="308"/>
      <c r="I825" s="308"/>
      <c r="J825" s="308"/>
      <c r="K825" s="308"/>
      <c r="L825" s="308"/>
      <c r="M825" s="308"/>
      <c r="N825" s="308"/>
      <c r="O825" s="308"/>
      <c r="P825" s="308"/>
      <c r="Q825" s="309"/>
      <c r="R825" s="317"/>
      <c r="S825" s="318"/>
      <c r="T825" s="318"/>
      <c r="U825" s="318"/>
      <c r="V825" s="318"/>
      <c r="W825" s="318"/>
      <c r="X825" s="318"/>
      <c r="Y825" s="318"/>
      <c r="Z825" s="318"/>
      <c r="AA825" s="318"/>
      <c r="AB825" s="318"/>
      <c r="AC825" s="318"/>
      <c r="AD825" s="318"/>
      <c r="AE825" s="318"/>
      <c r="AF825" s="318"/>
      <c r="AG825" s="318"/>
      <c r="AH825" s="318"/>
      <c r="AI825" s="318"/>
      <c r="AJ825" s="318"/>
      <c r="AK825" s="318"/>
      <c r="AL825" s="318"/>
      <c r="AM825" s="318"/>
      <c r="AN825" s="318"/>
      <c r="AO825" s="318"/>
      <c r="AP825" s="318"/>
      <c r="AQ825" s="318"/>
      <c r="AR825" s="318"/>
      <c r="AS825" s="318"/>
      <c r="AT825" s="318"/>
      <c r="AU825" s="318"/>
      <c r="AV825" s="318"/>
      <c r="AW825" s="318"/>
      <c r="AX825" s="318"/>
      <c r="AY825" s="318"/>
      <c r="AZ825" s="318"/>
      <c r="BA825" s="318"/>
      <c r="BB825" s="318"/>
      <c r="BC825" s="318"/>
      <c r="BD825" s="318"/>
      <c r="BE825" s="318"/>
      <c r="BF825" s="318"/>
      <c r="BG825" s="318"/>
      <c r="BH825" s="318"/>
      <c r="BI825" s="318"/>
      <c r="BJ825" s="318"/>
      <c r="BK825" s="318"/>
      <c r="BL825" s="318"/>
      <c r="BM825" s="318"/>
      <c r="BN825" s="318"/>
      <c r="BO825" s="318"/>
      <c r="BP825" s="318"/>
      <c r="BQ825" s="318"/>
      <c r="BR825" s="318"/>
      <c r="BS825" s="318"/>
      <c r="BT825" s="319"/>
      <c r="BU825" s="307"/>
      <c r="BV825" s="306"/>
      <c r="BW825" s="305"/>
      <c r="BX825" s="305"/>
    </row>
    <row r="826" spans="2:76" ht="5.25" customHeight="1" x14ac:dyDescent="0.15">
      <c r="B826" s="272"/>
      <c r="C826" s="273"/>
      <c r="D826" s="274"/>
    </row>
    <row r="827" spans="2:76" ht="5.25" customHeight="1" x14ac:dyDescent="0.15">
      <c r="B827" s="272"/>
      <c r="C827" s="273"/>
      <c r="D827" s="274"/>
      <c r="G827" s="320" t="s">
        <v>277</v>
      </c>
      <c r="H827" s="320"/>
      <c r="I827" s="320"/>
      <c r="J827" s="320"/>
      <c r="K827" s="320"/>
      <c r="L827" s="320"/>
      <c r="M827" s="320"/>
      <c r="N827" s="320"/>
      <c r="O827" s="320"/>
      <c r="P827" s="320"/>
      <c r="Q827" s="321"/>
      <c r="R827" s="311"/>
      <c r="S827" s="312"/>
      <c r="T827" s="312"/>
      <c r="U827" s="312"/>
      <c r="V827" s="312"/>
      <c r="W827" s="312"/>
      <c r="X827" s="312"/>
      <c r="Y827" s="312"/>
      <c r="Z827" s="312"/>
      <c r="AA827" s="312"/>
      <c r="AB827" s="312"/>
      <c r="AC827" s="312"/>
      <c r="AD827" s="312"/>
      <c r="AE827" s="312"/>
      <c r="AF827" s="312"/>
      <c r="AG827" s="312"/>
      <c r="AH827" s="312"/>
      <c r="AI827" s="312"/>
      <c r="AJ827" s="312"/>
      <c r="AK827" s="312"/>
      <c r="AL827" s="312"/>
      <c r="AM827" s="312"/>
      <c r="AN827" s="312"/>
      <c r="AO827" s="312"/>
      <c r="AP827" s="312"/>
      <c r="AQ827" s="312"/>
      <c r="AR827" s="312"/>
      <c r="AS827" s="312"/>
      <c r="AT827" s="312"/>
      <c r="AU827" s="312"/>
      <c r="AV827" s="312"/>
      <c r="AW827" s="312"/>
      <c r="AX827" s="312"/>
      <c r="AY827" s="312"/>
      <c r="AZ827" s="312"/>
      <c r="BA827" s="312"/>
      <c r="BB827" s="312"/>
      <c r="BC827" s="312"/>
      <c r="BD827" s="312"/>
      <c r="BE827" s="312"/>
      <c r="BF827" s="312"/>
      <c r="BG827" s="312"/>
      <c r="BH827" s="312"/>
      <c r="BI827" s="312"/>
      <c r="BJ827" s="312"/>
      <c r="BK827" s="312"/>
      <c r="BL827" s="312"/>
      <c r="BM827" s="312"/>
      <c r="BN827" s="312"/>
      <c r="BO827" s="312"/>
      <c r="BP827" s="312"/>
      <c r="BQ827" s="312"/>
      <c r="BR827" s="312"/>
      <c r="BS827" s="312"/>
      <c r="BT827" s="313"/>
      <c r="BU827" s="307" t="str">
        <f>IF(BV827="","",COUNTIFS($BV$197:BV827,"○"))&amp;BV827</f>
        <v/>
      </c>
      <c r="BV827" s="306" t="str">
        <f>IF($BV$777="○","",IF(BW827&lt;&gt;"","○",""))</f>
        <v/>
      </c>
      <c r="BW827" s="305" t="str">
        <f>DBCS(MID(R827,1,48))</f>
        <v/>
      </c>
      <c r="BX827" s="310" t="str">
        <f>IF(ISERROR(VLOOKUP(G827,$CH$768:$CJ$779,3,FALSE)),"",VLOOKUP(G827,$CH$768:$CJ$779,3,FALSE))</f>
        <v>（5）</v>
      </c>
    </row>
    <row r="828" spans="2:76" ht="5.25" customHeight="1" x14ac:dyDescent="0.15">
      <c r="B828" s="272"/>
      <c r="C828" s="273"/>
      <c r="D828" s="274"/>
      <c r="G828" s="320"/>
      <c r="H828" s="320"/>
      <c r="I828" s="320"/>
      <c r="J828" s="320"/>
      <c r="K828" s="320"/>
      <c r="L828" s="320"/>
      <c r="M828" s="320"/>
      <c r="N828" s="320"/>
      <c r="O828" s="320"/>
      <c r="P828" s="320"/>
      <c r="Q828" s="321"/>
      <c r="R828" s="314"/>
      <c r="S828" s="315"/>
      <c r="T828" s="315"/>
      <c r="U828" s="315"/>
      <c r="V828" s="315"/>
      <c r="W828" s="315"/>
      <c r="X828" s="315"/>
      <c r="Y828" s="315"/>
      <c r="Z828" s="315"/>
      <c r="AA828" s="315"/>
      <c r="AB828" s="315"/>
      <c r="AC828" s="315"/>
      <c r="AD828" s="315"/>
      <c r="AE828" s="315"/>
      <c r="AF828" s="315"/>
      <c r="AG828" s="315"/>
      <c r="AH828" s="315"/>
      <c r="AI828" s="315"/>
      <c r="AJ828" s="315"/>
      <c r="AK828" s="315"/>
      <c r="AL828" s="315"/>
      <c r="AM828" s="315"/>
      <c r="AN828" s="315"/>
      <c r="AO828" s="315"/>
      <c r="AP828" s="315"/>
      <c r="AQ828" s="315"/>
      <c r="AR828" s="315"/>
      <c r="AS828" s="315"/>
      <c r="AT828" s="315"/>
      <c r="AU828" s="315"/>
      <c r="AV828" s="315"/>
      <c r="AW828" s="315"/>
      <c r="AX828" s="315"/>
      <c r="AY828" s="315"/>
      <c r="AZ828" s="315"/>
      <c r="BA828" s="315"/>
      <c r="BB828" s="315"/>
      <c r="BC828" s="315"/>
      <c r="BD828" s="315"/>
      <c r="BE828" s="315"/>
      <c r="BF828" s="315"/>
      <c r="BG828" s="315"/>
      <c r="BH828" s="315"/>
      <c r="BI828" s="315"/>
      <c r="BJ828" s="315"/>
      <c r="BK828" s="315"/>
      <c r="BL828" s="315"/>
      <c r="BM828" s="315"/>
      <c r="BN828" s="315"/>
      <c r="BO828" s="315"/>
      <c r="BP828" s="315"/>
      <c r="BQ828" s="315"/>
      <c r="BR828" s="315"/>
      <c r="BS828" s="315"/>
      <c r="BT828" s="316"/>
      <c r="BU828" s="307"/>
      <c r="BV828" s="306"/>
      <c r="BW828" s="305"/>
      <c r="BX828" s="310"/>
    </row>
    <row r="829" spans="2:76" ht="5.25" customHeight="1" x14ac:dyDescent="0.15">
      <c r="B829" s="272"/>
      <c r="C829" s="273"/>
      <c r="D829" s="274"/>
      <c r="G829" s="320"/>
      <c r="H829" s="320"/>
      <c r="I829" s="320"/>
      <c r="J829" s="320"/>
      <c r="K829" s="320"/>
      <c r="L829" s="320"/>
      <c r="M829" s="320"/>
      <c r="N829" s="320"/>
      <c r="O829" s="320"/>
      <c r="P829" s="320"/>
      <c r="Q829" s="321"/>
      <c r="R829" s="314"/>
      <c r="S829" s="315"/>
      <c r="T829" s="315"/>
      <c r="U829" s="315"/>
      <c r="V829" s="315"/>
      <c r="W829" s="315"/>
      <c r="X829" s="315"/>
      <c r="Y829" s="315"/>
      <c r="Z829" s="315"/>
      <c r="AA829" s="315"/>
      <c r="AB829" s="315"/>
      <c r="AC829" s="315"/>
      <c r="AD829" s="315"/>
      <c r="AE829" s="315"/>
      <c r="AF829" s="315"/>
      <c r="AG829" s="315"/>
      <c r="AH829" s="315"/>
      <c r="AI829" s="315"/>
      <c r="AJ829" s="315"/>
      <c r="AK829" s="315"/>
      <c r="AL829" s="315"/>
      <c r="AM829" s="315"/>
      <c r="AN829" s="315"/>
      <c r="AO829" s="315"/>
      <c r="AP829" s="315"/>
      <c r="AQ829" s="315"/>
      <c r="AR829" s="315"/>
      <c r="AS829" s="315"/>
      <c r="AT829" s="315"/>
      <c r="AU829" s="315"/>
      <c r="AV829" s="315"/>
      <c r="AW829" s="315"/>
      <c r="AX829" s="315"/>
      <c r="AY829" s="315"/>
      <c r="AZ829" s="315"/>
      <c r="BA829" s="315"/>
      <c r="BB829" s="315"/>
      <c r="BC829" s="315"/>
      <c r="BD829" s="315"/>
      <c r="BE829" s="315"/>
      <c r="BF829" s="315"/>
      <c r="BG829" s="315"/>
      <c r="BH829" s="315"/>
      <c r="BI829" s="315"/>
      <c r="BJ829" s="315"/>
      <c r="BK829" s="315"/>
      <c r="BL829" s="315"/>
      <c r="BM829" s="315"/>
      <c r="BN829" s="315"/>
      <c r="BO829" s="315"/>
      <c r="BP829" s="315"/>
      <c r="BQ829" s="315"/>
      <c r="BR829" s="315"/>
      <c r="BS829" s="315"/>
      <c r="BT829" s="316"/>
      <c r="BU829" s="307"/>
      <c r="BV829" s="306"/>
      <c r="BW829" s="305"/>
      <c r="BX829" s="310"/>
    </row>
    <row r="830" spans="2:76" ht="5.25" customHeight="1" x14ac:dyDescent="0.15">
      <c r="B830" s="272"/>
      <c r="C830" s="273"/>
      <c r="D830" s="274"/>
      <c r="G830" s="308" t="str">
        <f>"現在"&amp;LEN(R827)&amp;"字"</f>
        <v>現在0字</v>
      </c>
      <c r="H830" s="308"/>
      <c r="I830" s="308"/>
      <c r="J830" s="308"/>
      <c r="K830" s="308"/>
      <c r="L830" s="308"/>
      <c r="M830" s="308"/>
      <c r="N830" s="308"/>
      <c r="O830" s="308"/>
      <c r="P830" s="308"/>
      <c r="Q830" s="309"/>
      <c r="R830" s="314"/>
      <c r="S830" s="315"/>
      <c r="T830" s="315"/>
      <c r="U830" s="315"/>
      <c r="V830" s="315"/>
      <c r="W830" s="315"/>
      <c r="X830" s="315"/>
      <c r="Y830" s="315"/>
      <c r="Z830" s="315"/>
      <c r="AA830" s="315"/>
      <c r="AB830" s="315"/>
      <c r="AC830" s="315"/>
      <c r="AD830" s="315"/>
      <c r="AE830" s="315"/>
      <c r="AF830" s="315"/>
      <c r="AG830" s="315"/>
      <c r="AH830" s="315"/>
      <c r="AI830" s="315"/>
      <c r="AJ830" s="315"/>
      <c r="AK830" s="315"/>
      <c r="AL830" s="315"/>
      <c r="AM830" s="315"/>
      <c r="AN830" s="315"/>
      <c r="AO830" s="315"/>
      <c r="AP830" s="315"/>
      <c r="AQ830" s="315"/>
      <c r="AR830" s="315"/>
      <c r="AS830" s="315"/>
      <c r="AT830" s="315"/>
      <c r="AU830" s="315"/>
      <c r="AV830" s="315"/>
      <c r="AW830" s="315"/>
      <c r="AX830" s="315"/>
      <c r="AY830" s="315"/>
      <c r="AZ830" s="315"/>
      <c r="BA830" s="315"/>
      <c r="BB830" s="315"/>
      <c r="BC830" s="315"/>
      <c r="BD830" s="315"/>
      <c r="BE830" s="315"/>
      <c r="BF830" s="315"/>
      <c r="BG830" s="315"/>
      <c r="BH830" s="315"/>
      <c r="BI830" s="315"/>
      <c r="BJ830" s="315"/>
      <c r="BK830" s="315"/>
      <c r="BL830" s="315"/>
      <c r="BM830" s="315"/>
      <c r="BN830" s="315"/>
      <c r="BO830" s="315"/>
      <c r="BP830" s="315"/>
      <c r="BQ830" s="315"/>
      <c r="BR830" s="315"/>
      <c r="BS830" s="315"/>
      <c r="BT830" s="316"/>
      <c r="BU830" s="307" t="str">
        <f>IF(BV830="","",COUNTIFS($BV$197:BV830,"○"))&amp;BV830</f>
        <v/>
      </c>
      <c r="BV830" s="306" t="str">
        <f>IF($BV$777="○","",IF(BW830&lt;&gt;"","○",""))</f>
        <v/>
      </c>
      <c r="BW830" s="305" t="str">
        <f>DBCS(IF(LEN(R827)&gt;48,MID(R827,49,48),""))</f>
        <v/>
      </c>
      <c r="BX830" s="305"/>
    </row>
    <row r="831" spans="2:76" ht="5.25" customHeight="1" x14ac:dyDescent="0.15">
      <c r="B831" s="272"/>
      <c r="C831" s="273"/>
      <c r="D831" s="274"/>
      <c r="G831" s="308"/>
      <c r="H831" s="308"/>
      <c r="I831" s="308"/>
      <c r="J831" s="308"/>
      <c r="K831" s="308"/>
      <c r="L831" s="308"/>
      <c r="M831" s="308"/>
      <c r="N831" s="308"/>
      <c r="O831" s="308"/>
      <c r="P831" s="308"/>
      <c r="Q831" s="309"/>
      <c r="R831" s="314"/>
      <c r="S831" s="315"/>
      <c r="T831" s="315"/>
      <c r="U831" s="315"/>
      <c r="V831" s="315"/>
      <c r="W831" s="315"/>
      <c r="X831" s="315"/>
      <c r="Y831" s="315"/>
      <c r="Z831" s="315"/>
      <c r="AA831" s="315"/>
      <c r="AB831" s="315"/>
      <c r="AC831" s="315"/>
      <c r="AD831" s="315"/>
      <c r="AE831" s="315"/>
      <c r="AF831" s="315"/>
      <c r="AG831" s="315"/>
      <c r="AH831" s="315"/>
      <c r="AI831" s="315"/>
      <c r="AJ831" s="315"/>
      <c r="AK831" s="315"/>
      <c r="AL831" s="315"/>
      <c r="AM831" s="315"/>
      <c r="AN831" s="315"/>
      <c r="AO831" s="315"/>
      <c r="AP831" s="315"/>
      <c r="AQ831" s="315"/>
      <c r="AR831" s="315"/>
      <c r="AS831" s="315"/>
      <c r="AT831" s="315"/>
      <c r="AU831" s="315"/>
      <c r="AV831" s="315"/>
      <c r="AW831" s="315"/>
      <c r="AX831" s="315"/>
      <c r="AY831" s="315"/>
      <c r="AZ831" s="315"/>
      <c r="BA831" s="315"/>
      <c r="BB831" s="315"/>
      <c r="BC831" s="315"/>
      <c r="BD831" s="315"/>
      <c r="BE831" s="315"/>
      <c r="BF831" s="315"/>
      <c r="BG831" s="315"/>
      <c r="BH831" s="315"/>
      <c r="BI831" s="315"/>
      <c r="BJ831" s="315"/>
      <c r="BK831" s="315"/>
      <c r="BL831" s="315"/>
      <c r="BM831" s="315"/>
      <c r="BN831" s="315"/>
      <c r="BO831" s="315"/>
      <c r="BP831" s="315"/>
      <c r="BQ831" s="315"/>
      <c r="BR831" s="315"/>
      <c r="BS831" s="315"/>
      <c r="BT831" s="316"/>
      <c r="BU831" s="307"/>
      <c r="BV831" s="306"/>
      <c r="BW831" s="305"/>
      <c r="BX831" s="305"/>
    </row>
    <row r="832" spans="2:76" ht="5.25" customHeight="1" x14ac:dyDescent="0.15">
      <c r="B832" s="272"/>
      <c r="C832" s="273"/>
      <c r="D832" s="274"/>
      <c r="G832" s="308"/>
      <c r="H832" s="308"/>
      <c r="I832" s="308"/>
      <c r="J832" s="308"/>
      <c r="K832" s="308"/>
      <c r="L832" s="308"/>
      <c r="M832" s="308"/>
      <c r="N832" s="308"/>
      <c r="O832" s="308"/>
      <c r="P832" s="308"/>
      <c r="Q832" s="309"/>
      <c r="R832" s="314"/>
      <c r="S832" s="315"/>
      <c r="T832" s="315"/>
      <c r="U832" s="315"/>
      <c r="V832" s="315"/>
      <c r="W832" s="315"/>
      <c r="X832" s="315"/>
      <c r="Y832" s="315"/>
      <c r="Z832" s="315"/>
      <c r="AA832" s="315"/>
      <c r="AB832" s="315"/>
      <c r="AC832" s="315"/>
      <c r="AD832" s="315"/>
      <c r="AE832" s="315"/>
      <c r="AF832" s="315"/>
      <c r="AG832" s="315"/>
      <c r="AH832" s="315"/>
      <c r="AI832" s="315"/>
      <c r="AJ832" s="315"/>
      <c r="AK832" s="315"/>
      <c r="AL832" s="315"/>
      <c r="AM832" s="315"/>
      <c r="AN832" s="315"/>
      <c r="AO832" s="315"/>
      <c r="AP832" s="315"/>
      <c r="AQ832" s="315"/>
      <c r="AR832" s="315"/>
      <c r="AS832" s="315"/>
      <c r="AT832" s="315"/>
      <c r="AU832" s="315"/>
      <c r="AV832" s="315"/>
      <c r="AW832" s="315"/>
      <c r="AX832" s="315"/>
      <c r="AY832" s="315"/>
      <c r="AZ832" s="315"/>
      <c r="BA832" s="315"/>
      <c r="BB832" s="315"/>
      <c r="BC832" s="315"/>
      <c r="BD832" s="315"/>
      <c r="BE832" s="315"/>
      <c r="BF832" s="315"/>
      <c r="BG832" s="315"/>
      <c r="BH832" s="315"/>
      <c r="BI832" s="315"/>
      <c r="BJ832" s="315"/>
      <c r="BK832" s="315"/>
      <c r="BL832" s="315"/>
      <c r="BM832" s="315"/>
      <c r="BN832" s="315"/>
      <c r="BO832" s="315"/>
      <c r="BP832" s="315"/>
      <c r="BQ832" s="315"/>
      <c r="BR832" s="315"/>
      <c r="BS832" s="315"/>
      <c r="BT832" s="316"/>
      <c r="BU832" s="307"/>
      <c r="BV832" s="306"/>
      <c r="BW832" s="305"/>
      <c r="BX832" s="305"/>
    </row>
    <row r="833" spans="2:76" ht="5.25" customHeight="1" x14ac:dyDescent="0.15">
      <c r="B833" s="272"/>
      <c r="C833" s="273"/>
      <c r="D833" s="274"/>
      <c r="G833" s="308"/>
      <c r="H833" s="308"/>
      <c r="I833" s="308"/>
      <c r="J833" s="308"/>
      <c r="K833" s="308"/>
      <c r="L833" s="308"/>
      <c r="M833" s="308"/>
      <c r="N833" s="308"/>
      <c r="O833" s="308"/>
      <c r="P833" s="308"/>
      <c r="Q833" s="309"/>
      <c r="R833" s="314"/>
      <c r="S833" s="315"/>
      <c r="T833" s="315"/>
      <c r="U833" s="315"/>
      <c r="V833" s="315"/>
      <c r="W833" s="315"/>
      <c r="X833" s="315"/>
      <c r="Y833" s="315"/>
      <c r="Z833" s="315"/>
      <c r="AA833" s="315"/>
      <c r="AB833" s="315"/>
      <c r="AC833" s="315"/>
      <c r="AD833" s="315"/>
      <c r="AE833" s="315"/>
      <c r="AF833" s="315"/>
      <c r="AG833" s="315"/>
      <c r="AH833" s="315"/>
      <c r="AI833" s="315"/>
      <c r="AJ833" s="315"/>
      <c r="AK833" s="315"/>
      <c r="AL833" s="315"/>
      <c r="AM833" s="315"/>
      <c r="AN833" s="315"/>
      <c r="AO833" s="315"/>
      <c r="AP833" s="315"/>
      <c r="AQ833" s="315"/>
      <c r="AR833" s="315"/>
      <c r="AS833" s="315"/>
      <c r="AT833" s="315"/>
      <c r="AU833" s="315"/>
      <c r="AV833" s="315"/>
      <c r="AW833" s="315"/>
      <c r="AX833" s="315"/>
      <c r="AY833" s="315"/>
      <c r="AZ833" s="315"/>
      <c r="BA833" s="315"/>
      <c r="BB833" s="315"/>
      <c r="BC833" s="315"/>
      <c r="BD833" s="315"/>
      <c r="BE833" s="315"/>
      <c r="BF833" s="315"/>
      <c r="BG833" s="315"/>
      <c r="BH833" s="315"/>
      <c r="BI833" s="315"/>
      <c r="BJ833" s="315"/>
      <c r="BK833" s="315"/>
      <c r="BL833" s="315"/>
      <c r="BM833" s="315"/>
      <c r="BN833" s="315"/>
      <c r="BO833" s="315"/>
      <c r="BP833" s="315"/>
      <c r="BQ833" s="315"/>
      <c r="BR833" s="315"/>
      <c r="BS833" s="315"/>
      <c r="BT833" s="316"/>
      <c r="BU833" s="307" t="str">
        <f>IF(BV833="","",COUNTIFS($BV$197:BV833,"○"))&amp;BV833</f>
        <v/>
      </c>
      <c r="BV833" s="306" t="str">
        <f>IF($BV$777="○","",IF(BW833&lt;&gt;"","○",""))</f>
        <v/>
      </c>
      <c r="BW833" s="305" t="str">
        <f>DBCS(IF(LEN(R827)&gt;98,MID(R827,97,48),""))</f>
        <v/>
      </c>
      <c r="BX833" s="305"/>
    </row>
    <row r="834" spans="2:76" ht="5.25" customHeight="1" x14ac:dyDescent="0.15">
      <c r="B834" s="272"/>
      <c r="C834" s="273"/>
      <c r="D834" s="274"/>
      <c r="G834" s="308"/>
      <c r="H834" s="308"/>
      <c r="I834" s="308"/>
      <c r="J834" s="308"/>
      <c r="K834" s="308"/>
      <c r="L834" s="308"/>
      <c r="M834" s="308"/>
      <c r="N834" s="308"/>
      <c r="O834" s="308"/>
      <c r="P834" s="308"/>
      <c r="Q834" s="309"/>
      <c r="R834" s="314"/>
      <c r="S834" s="315"/>
      <c r="T834" s="315"/>
      <c r="U834" s="315"/>
      <c r="V834" s="315"/>
      <c r="W834" s="315"/>
      <c r="X834" s="315"/>
      <c r="Y834" s="315"/>
      <c r="Z834" s="315"/>
      <c r="AA834" s="315"/>
      <c r="AB834" s="315"/>
      <c r="AC834" s="315"/>
      <c r="AD834" s="315"/>
      <c r="AE834" s="315"/>
      <c r="AF834" s="315"/>
      <c r="AG834" s="315"/>
      <c r="AH834" s="315"/>
      <c r="AI834" s="315"/>
      <c r="AJ834" s="315"/>
      <c r="AK834" s="315"/>
      <c r="AL834" s="315"/>
      <c r="AM834" s="315"/>
      <c r="AN834" s="315"/>
      <c r="AO834" s="315"/>
      <c r="AP834" s="315"/>
      <c r="AQ834" s="315"/>
      <c r="AR834" s="315"/>
      <c r="AS834" s="315"/>
      <c r="AT834" s="315"/>
      <c r="AU834" s="315"/>
      <c r="AV834" s="315"/>
      <c r="AW834" s="315"/>
      <c r="AX834" s="315"/>
      <c r="AY834" s="315"/>
      <c r="AZ834" s="315"/>
      <c r="BA834" s="315"/>
      <c r="BB834" s="315"/>
      <c r="BC834" s="315"/>
      <c r="BD834" s="315"/>
      <c r="BE834" s="315"/>
      <c r="BF834" s="315"/>
      <c r="BG834" s="315"/>
      <c r="BH834" s="315"/>
      <c r="BI834" s="315"/>
      <c r="BJ834" s="315"/>
      <c r="BK834" s="315"/>
      <c r="BL834" s="315"/>
      <c r="BM834" s="315"/>
      <c r="BN834" s="315"/>
      <c r="BO834" s="315"/>
      <c r="BP834" s="315"/>
      <c r="BQ834" s="315"/>
      <c r="BR834" s="315"/>
      <c r="BS834" s="315"/>
      <c r="BT834" s="316"/>
      <c r="BU834" s="307"/>
      <c r="BV834" s="306"/>
      <c r="BW834" s="305"/>
      <c r="BX834" s="305"/>
    </row>
    <row r="835" spans="2:76" ht="5.25" customHeight="1" x14ac:dyDescent="0.15">
      <c r="B835" s="272"/>
      <c r="C835" s="273"/>
      <c r="D835" s="274"/>
      <c r="G835" s="308"/>
      <c r="H835" s="308"/>
      <c r="I835" s="308"/>
      <c r="J835" s="308"/>
      <c r="K835" s="308"/>
      <c r="L835" s="308"/>
      <c r="M835" s="308"/>
      <c r="N835" s="308"/>
      <c r="O835" s="308"/>
      <c r="P835" s="308"/>
      <c r="Q835" s="309"/>
      <c r="R835" s="317"/>
      <c r="S835" s="318"/>
      <c r="T835" s="318"/>
      <c r="U835" s="318"/>
      <c r="V835" s="318"/>
      <c r="W835" s="318"/>
      <c r="X835" s="318"/>
      <c r="Y835" s="318"/>
      <c r="Z835" s="318"/>
      <c r="AA835" s="318"/>
      <c r="AB835" s="318"/>
      <c r="AC835" s="318"/>
      <c r="AD835" s="318"/>
      <c r="AE835" s="318"/>
      <c r="AF835" s="318"/>
      <c r="AG835" s="318"/>
      <c r="AH835" s="318"/>
      <c r="AI835" s="318"/>
      <c r="AJ835" s="318"/>
      <c r="AK835" s="318"/>
      <c r="AL835" s="318"/>
      <c r="AM835" s="318"/>
      <c r="AN835" s="318"/>
      <c r="AO835" s="318"/>
      <c r="AP835" s="318"/>
      <c r="AQ835" s="318"/>
      <c r="AR835" s="318"/>
      <c r="AS835" s="318"/>
      <c r="AT835" s="318"/>
      <c r="AU835" s="318"/>
      <c r="AV835" s="318"/>
      <c r="AW835" s="318"/>
      <c r="AX835" s="318"/>
      <c r="AY835" s="318"/>
      <c r="AZ835" s="318"/>
      <c r="BA835" s="318"/>
      <c r="BB835" s="318"/>
      <c r="BC835" s="318"/>
      <c r="BD835" s="318"/>
      <c r="BE835" s="318"/>
      <c r="BF835" s="318"/>
      <c r="BG835" s="318"/>
      <c r="BH835" s="318"/>
      <c r="BI835" s="318"/>
      <c r="BJ835" s="318"/>
      <c r="BK835" s="318"/>
      <c r="BL835" s="318"/>
      <c r="BM835" s="318"/>
      <c r="BN835" s="318"/>
      <c r="BO835" s="318"/>
      <c r="BP835" s="318"/>
      <c r="BQ835" s="318"/>
      <c r="BR835" s="318"/>
      <c r="BS835" s="318"/>
      <c r="BT835" s="319"/>
      <c r="BU835" s="307"/>
      <c r="BV835" s="306"/>
      <c r="BW835" s="305"/>
      <c r="BX835" s="305"/>
    </row>
    <row r="836" spans="2:76" ht="5.25" customHeight="1" x14ac:dyDescent="0.15">
      <c r="B836" s="272"/>
      <c r="C836" s="273"/>
      <c r="D836" s="274"/>
    </row>
    <row r="837" spans="2:76" ht="5.25" customHeight="1" x14ac:dyDescent="0.15">
      <c r="B837" s="272"/>
      <c r="C837" s="273"/>
      <c r="D837" s="274"/>
      <c r="G837" s="320" t="s">
        <v>360</v>
      </c>
      <c r="H837" s="320"/>
      <c r="I837" s="320"/>
      <c r="J837" s="320"/>
      <c r="K837" s="320"/>
      <c r="L837" s="320"/>
      <c r="M837" s="320"/>
      <c r="N837" s="320"/>
      <c r="O837" s="320"/>
      <c r="P837" s="320"/>
      <c r="Q837" s="321"/>
      <c r="R837" s="311"/>
      <c r="S837" s="312"/>
      <c r="T837" s="312"/>
      <c r="U837" s="312"/>
      <c r="V837" s="312"/>
      <c r="W837" s="312"/>
      <c r="X837" s="312"/>
      <c r="Y837" s="312"/>
      <c r="Z837" s="312"/>
      <c r="AA837" s="312"/>
      <c r="AB837" s="312"/>
      <c r="AC837" s="312"/>
      <c r="AD837" s="312"/>
      <c r="AE837" s="312"/>
      <c r="AF837" s="312"/>
      <c r="AG837" s="312"/>
      <c r="AH837" s="312"/>
      <c r="AI837" s="312"/>
      <c r="AJ837" s="312"/>
      <c r="AK837" s="312"/>
      <c r="AL837" s="312"/>
      <c r="AM837" s="312"/>
      <c r="AN837" s="312"/>
      <c r="AO837" s="312"/>
      <c r="AP837" s="312"/>
      <c r="AQ837" s="312"/>
      <c r="AR837" s="312"/>
      <c r="AS837" s="312"/>
      <c r="AT837" s="312"/>
      <c r="AU837" s="312"/>
      <c r="AV837" s="312"/>
      <c r="AW837" s="312"/>
      <c r="AX837" s="312"/>
      <c r="AY837" s="312"/>
      <c r="AZ837" s="312"/>
      <c r="BA837" s="312"/>
      <c r="BB837" s="312"/>
      <c r="BC837" s="312"/>
      <c r="BD837" s="312"/>
      <c r="BE837" s="312"/>
      <c r="BF837" s="312"/>
      <c r="BG837" s="312"/>
      <c r="BH837" s="312"/>
      <c r="BI837" s="312"/>
      <c r="BJ837" s="312"/>
      <c r="BK837" s="312"/>
      <c r="BL837" s="312"/>
      <c r="BM837" s="312"/>
      <c r="BN837" s="312"/>
      <c r="BO837" s="312"/>
      <c r="BP837" s="312"/>
      <c r="BQ837" s="312"/>
      <c r="BR837" s="312"/>
      <c r="BS837" s="312"/>
      <c r="BT837" s="313"/>
      <c r="BU837" s="307" t="str">
        <f>IF(BV837="","",COUNTIFS($BV$197:BV837,"○"))&amp;BV837</f>
        <v/>
      </c>
      <c r="BV837" s="306" t="str">
        <f>IF($BV$777="○","",IF(BW837&lt;&gt;"","○",""))</f>
        <v/>
      </c>
      <c r="BW837" s="305" t="str">
        <f>DBCS(MID(R837,1,48))</f>
        <v/>
      </c>
      <c r="BX837" s="310" t="str">
        <f>IF(ISERROR(VLOOKUP(G837,$CH$768:$CJ$779,3,FALSE)),"",VLOOKUP(G837,$CH$768:$CJ$779,3,FALSE))</f>
        <v>（6）</v>
      </c>
    </row>
    <row r="838" spans="2:76" ht="5.25" customHeight="1" x14ac:dyDescent="0.15">
      <c r="B838" s="272"/>
      <c r="C838" s="273"/>
      <c r="D838" s="274"/>
      <c r="G838" s="320"/>
      <c r="H838" s="320"/>
      <c r="I838" s="320"/>
      <c r="J838" s="320"/>
      <c r="K838" s="320"/>
      <c r="L838" s="320"/>
      <c r="M838" s="320"/>
      <c r="N838" s="320"/>
      <c r="O838" s="320"/>
      <c r="P838" s="320"/>
      <c r="Q838" s="321"/>
      <c r="R838" s="314"/>
      <c r="S838" s="315"/>
      <c r="T838" s="315"/>
      <c r="U838" s="315"/>
      <c r="V838" s="315"/>
      <c r="W838" s="315"/>
      <c r="X838" s="315"/>
      <c r="Y838" s="315"/>
      <c r="Z838" s="315"/>
      <c r="AA838" s="315"/>
      <c r="AB838" s="315"/>
      <c r="AC838" s="315"/>
      <c r="AD838" s="315"/>
      <c r="AE838" s="315"/>
      <c r="AF838" s="315"/>
      <c r="AG838" s="315"/>
      <c r="AH838" s="315"/>
      <c r="AI838" s="315"/>
      <c r="AJ838" s="315"/>
      <c r="AK838" s="315"/>
      <c r="AL838" s="315"/>
      <c r="AM838" s="315"/>
      <c r="AN838" s="315"/>
      <c r="AO838" s="315"/>
      <c r="AP838" s="315"/>
      <c r="AQ838" s="315"/>
      <c r="AR838" s="315"/>
      <c r="AS838" s="315"/>
      <c r="AT838" s="315"/>
      <c r="AU838" s="315"/>
      <c r="AV838" s="315"/>
      <c r="AW838" s="315"/>
      <c r="AX838" s="315"/>
      <c r="AY838" s="315"/>
      <c r="AZ838" s="315"/>
      <c r="BA838" s="315"/>
      <c r="BB838" s="315"/>
      <c r="BC838" s="315"/>
      <c r="BD838" s="315"/>
      <c r="BE838" s="315"/>
      <c r="BF838" s="315"/>
      <c r="BG838" s="315"/>
      <c r="BH838" s="315"/>
      <c r="BI838" s="315"/>
      <c r="BJ838" s="315"/>
      <c r="BK838" s="315"/>
      <c r="BL838" s="315"/>
      <c r="BM838" s="315"/>
      <c r="BN838" s="315"/>
      <c r="BO838" s="315"/>
      <c r="BP838" s="315"/>
      <c r="BQ838" s="315"/>
      <c r="BR838" s="315"/>
      <c r="BS838" s="315"/>
      <c r="BT838" s="316"/>
      <c r="BU838" s="307"/>
      <c r="BV838" s="306"/>
      <c r="BW838" s="305"/>
      <c r="BX838" s="310"/>
    </row>
    <row r="839" spans="2:76" ht="5.25" customHeight="1" x14ac:dyDescent="0.15">
      <c r="B839" s="272"/>
      <c r="C839" s="273"/>
      <c r="D839" s="274"/>
      <c r="G839" s="320"/>
      <c r="H839" s="320"/>
      <c r="I839" s="320"/>
      <c r="J839" s="320"/>
      <c r="K839" s="320"/>
      <c r="L839" s="320"/>
      <c r="M839" s="320"/>
      <c r="N839" s="320"/>
      <c r="O839" s="320"/>
      <c r="P839" s="320"/>
      <c r="Q839" s="321"/>
      <c r="R839" s="314"/>
      <c r="S839" s="315"/>
      <c r="T839" s="315"/>
      <c r="U839" s="315"/>
      <c r="V839" s="315"/>
      <c r="W839" s="315"/>
      <c r="X839" s="315"/>
      <c r="Y839" s="315"/>
      <c r="Z839" s="315"/>
      <c r="AA839" s="315"/>
      <c r="AB839" s="315"/>
      <c r="AC839" s="315"/>
      <c r="AD839" s="315"/>
      <c r="AE839" s="315"/>
      <c r="AF839" s="315"/>
      <c r="AG839" s="315"/>
      <c r="AH839" s="315"/>
      <c r="AI839" s="315"/>
      <c r="AJ839" s="315"/>
      <c r="AK839" s="315"/>
      <c r="AL839" s="315"/>
      <c r="AM839" s="315"/>
      <c r="AN839" s="315"/>
      <c r="AO839" s="315"/>
      <c r="AP839" s="315"/>
      <c r="AQ839" s="315"/>
      <c r="AR839" s="315"/>
      <c r="AS839" s="315"/>
      <c r="AT839" s="315"/>
      <c r="AU839" s="315"/>
      <c r="AV839" s="315"/>
      <c r="AW839" s="315"/>
      <c r="AX839" s="315"/>
      <c r="AY839" s="315"/>
      <c r="AZ839" s="315"/>
      <c r="BA839" s="315"/>
      <c r="BB839" s="315"/>
      <c r="BC839" s="315"/>
      <c r="BD839" s="315"/>
      <c r="BE839" s="315"/>
      <c r="BF839" s="315"/>
      <c r="BG839" s="315"/>
      <c r="BH839" s="315"/>
      <c r="BI839" s="315"/>
      <c r="BJ839" s="315"/>
      <c r="BK839" s="315"/>
      <c r="BL839" s="315"/>
      <c r="BM839" s="315"/>
      <c r="BN839" s="315"/>
      <c r="BO839" s="315"/>
      <c r="BP839" s="315"/>
      <c r="BQ839" s="315"/>
      <c r="BR839" s="315"/>
      <c r="BS839" s="315"/>
      <c r="BT839" s="316"/>
      <c r="BU839" s="307"/>
      <c r="BV839" s="306"/>
      <c r="BW839" s="305"/>
      <c r="BX839" s="310"/>
    </row>
    <row r="840" spans="2:76" ht="5.25" customHeight="1" x14ac:dyDescent="0.15">
      <c r="B840" s="272"/>
      <c r="C840" s="273"/>
      <c r="D840" s="274"/>
      <c r="G840" s="308" t="str">
        <f>"現在"&amp;LEN(R837)&amp;"字"</f>
        <v>現在0字</v>
      </c>
      <c r="H840" s="308"/>
      <c r="I840" s="308"/>
      <c r="J840" s="308"/>
      <c r="K840" s="308"/>
      <c r="L840" s="308"/>
      <c r="M840" s="308"/>
      <c r="N840" s="308"/>
      <c r="O840" s="308"/>
      <c r="P840" s="308"/>
      <c r="Q840" s="309"/>
      <c r="R840" s="314"/>
      <c r="S840" s="315"/>
      <c r="T840" s="315"/>
      <c r="U840" s="315"/>
      <c r="V840" s="315"/>
      <c r="W840" s="315"/>
      <c r="X840" s="315"/>
      <c r="Y840" s="315"/>
      <c r="Z840" s="315"/>
      <c r="AA840" s="315"/>
      <c r="AB840" s="315"/>
      <c r="AC840" s="315"/>
      <c r="AD840" s="315"/>
      <c r="AE840" s="315"/>
      <c r="AF840" s="315"/>
      <c r="AG840" s="315"/>
      <c r="AH840" s="315"/>
      <c r="AI840" s="315"/>
      <c r="AJ840" s="315"/>
      <c r="AK840" s="315"/>
      <c r="AL840" s="315"/>
      <c r="AM840" s="315"/>
      <c r="AN840" s="315"/>
      <c r="AO840" s="315"/>
      <c r="AP840" s="315"/>
      <c r="AQ840" s="315"/>
      <c r="AR840" s="315"/>
      <c r="AS840" s="315"/>
      <c r="AT840" s="315"/>
      <c r="AU840" s="315"/>
      <c r="AV840" s="315"/>
      <c r="AW840" s="315"/>
      <c r="AX840" s="315"/>
      <c r="AY840" s="315"/>
      <c r="AZ840" s="315"/>
      <c r="BA840" s="315"/>
      <c r="BB840" s="315"/>
      <c r="BC840" s="315"/>
      <c r="BD840" s="315"/>
      <c r="BE840" s="315"/>
      <c r="BF840" s="315"/>
      <c r="BG840" s="315"/>
      <c r="BH840" s="315"/>
      <c r="BI840" s="315"/>
      <c r="BJ840" s="315"/>
      <c r="BK840" s="315"/>
      <c r="BL840" s="315"/>
      <c r="BM840" s="315"/>
      <c r="BN840" s="315"/>
      <c r="BO840" s="315"/>
      <c r="BP840" s="315"/>
      <c r="BQ840" s="315"/>
      <c r="BR840" s="315"/>
      <c r="BS840" s="315"/>
      <c r="BT840" s="316"/>
      <c r="BU840" s="307" t="str">
        <f>IF(BV840="","",COUNTIFS($BV$197:BV840,"○"))&amp;BV840</f>
        <v/>
      </c>
      <c r="BV840" s="306" t="str">
        <f>IF($BV$777="○","",IF(BW840&lt;&gt;"","○",""))</f>
        <v/>
      </c>
      <c r="BW840" s="305" t="str">
        <f>DBCS(IF(LEN(R837)&gt;48,MID(R837,49,48),""))</f>
        <v/>
      </c>
      <c r="BX840" s="305"/>
    </row>
    <row r="841" spans="2:76" ht="5.25" customHeight="1" x14ac:dyDescent="0.15">
      <c r="B841" s="272"/>
      <c r="C841" s="273"/>
      <c r="D841" s="274"/>
      <c r="G841" s="308"/>
      <c r="H841" s="308"/>
      <c r="I841" s="308"/>
      <c r="J841" s="308"/>
      <c r="K841" s="308"/>
      <c r="L841" s="308"/>
      <c r="M841" s="308"/>
      <c r="N841" s="308"/>
      <c r="O841" s="308"/>
      <c r="P841" s="308"/>
      <c r="Q841" s="309"/>
      <c r="R841" s="314"/>
      <c r="S841" s="315"/>
      <c r="T841" s="315"/>
      <c r="U841" s="315"/>
      <c r="V841" s="315"/>
      <c r="W841" s="315"/>
      <c r="X841" s="315"/>
      <c r="Y841" s="315"/>
      <c r="Z841" s="315"/>
      <c r="AA841" s="315"/>
      <c r="AB841" s="315"/>
      <c r="AC841" s="315"/>
      <c r="AD841" s="315"/>
      <c r="AE841" s="315"/>
      <c r="AF841" s="315"/>
      <c r="AG841" s="315"/>
      <c r="AH841" s="315"/>
      <c r="AI841" s="315"/>
      <c r="AJ841" s="315"/>
      <c r="AK841" s="315"/>
      <c r="AL841" s="315"/>
      <c r="AM841" s="315"/>
      <c r="AN841" s="315"/>
      <c r="AO841" s="315"/>
      <c r="AP841" s="315"/>
      <c r="AQ841" s="315"/>
      <c r="AR841" s="315"/>
      <c r="AS841" s="315"/>
      <c r="AT841" s="315"/>
      <c r="AU841" s="315"/>
      <c r="AV841" s="315"/>
      <c r="AW841" s="315"/>
      <c r="AX841" s="315"/>
      <c r="AY841" s="315"/>
      <c r="AZ841" s="315"/>
      <c r="BA841" s="315"/>
      <c r="BB841" s="315"/>
      <c r="BC841" s="315"/>
      <c r="BD841" s="315"/>
      <c r="BE841" s="315"/>
      <c r="BF841" s="315"/>
      <c r="BG841" s="315"/>
      <c r="BH841" s="315"/>
      <c r="BI841" s="315"/>
      <c r="BJ841" s="315"/>
      <c r="BK841" s="315"/>
      <c r="BL841" s="315"/>
      <c r="BM841" s="315"/>
      <c r="BN841" s="315"/>
      <c r="BO841" s="315"/>
      <c r="BP841" s="315"/>
      <c r="BQ841" s="315"/>
      <c r="BR841" s="315"/>
      <c r="BS841" s="315"/>
      <c r="BT841" s="316"/>
      <c r="BU841" s="307"/>
      <c r="BV841" s="306"/>
      <c r="BW841" s="305"/>
      <c r="BX841" s="305"/>
    </row>
    <row r="842" spans="2:76" ht="5.25" customHeight="1" x14ac:dyDescent="0.15">
      <c r="B842" s="272"/>
      <c r="C842" s="273"/>
      <c r="D842" s="274"/>
      <c r="G842" s="308"/>
      <c r="H842" s="308"/>
      <c r="I842" s="308"/>
      <c r="J842" s="308"/>
      <c r="K842" s="308"/>
      <c r="L842" s="308"/>
      <c r="M842" s="308"/>
      <c r="N842" s="308"/>
      <c r="O842" s="308"/>
      <c r="P842" s="308"/>
      <c r="Q842" s="309"/>
      <c r="R842" s="314"/>
      <c r="S842" s="315"/>
      <c r="T842" s="315"/>
      <c r="U842" s="315"/>
      <c r="V842" s="315"/>
      <c r="W842" s="315"/>
      <c r="X842" s="315"/>
      <c r="Y842" s="315"/>
      <c r="Z842" s="315"/>
      <c r="AA842" s="315"/>
      <c r="AB842" s="315"/>
      <c r="AC842" s="315"/>
      <c r="AD842" s="315"/>
      <c r="AE842" s="315"/>
      <c r="AF842" s="315"/>
      <c r="AG842" s="315"/>
      <c r="AH842" s="315"/>
      <c r="AI842" s="315"/>
      <c r="AJ842" s="315"/>
      <c r="AK842" s="315"/>
      <c r="AL842" s="315"/>
      <c r="AM842" s="315"/>
      <c r="AN842" s="315"/>
      <c r="AO842" s="315"/>
      <c r="AP842" s="315"/>
      <c r="AQ842" s="315"/>
      <c r="AR842" s="315"/>
      <c r="AS842" s="315"/>
      <c r="AT842" s="315"/>
      <c r="AU842" s="315"/>
      <c r="AV842" s="315"/>
      <c r="AW842" s="315"/>
      <c r="AX842" s="315"/>
      <c r="AY842" s="315"/>
      <c r="AZ842" s="315"/>
      <c r="BA842" s="315"/>
      <c r="BB842" s="315"/>
      <c r="BC842" s="315"/>
      <c r="BD842" s="315"/>
      <c r="BE842" s="315"/>
      <c r="BF842" s="315"/>
      <c r="BG842" s="315"/>
      <c r="BH842" s="315"/>
      <c r="BI842" s="315"/>
      <c r="BJ842" s="315"/>
      <c r="BK842" s="315"/>
      <c r="BL842" s="315"/>
      <c r="BM842" s="315"/>
      <c r="BN842" s="315"/>
      <c r="BO842" s="315"/>
      <c r="BP842" s="315"/>
      <c r="BQ842" s="315"/>
      <c r="BR842" s="315"/>
      <c r="BS842" s="315"/>
      <c r="BT842" s="316"/>
      <c r="BU842" s="307"/>
      <c r="BV842" s="306"/>
      <c r="BW842" s="305"/>
      <c r="BX842" s="305"/>
    </row>
    <row r="843" spans="2:76" ht="5.25" customHeight="1" x14ac:dyDescent="0.15">
      <c r="B843" s="272"/>
      <c r="C843" s="273"/>
      <c r="D843" s="274"/>
      <c r="G843" s="308"/>
      <c r="H843" s="308"/>
      <c r="I843" s="308"/>
      <c r="J843" s="308"/>
      <c r="K843" s="308"/>
      <c r="L843" s="308"/>
      <c r="M843" s="308"/>
      <c r="N843" s="308"/>
      <c r="O843" s="308"/>
      <c r="P843" s="308"/>
      <c r="Q843" s="309"/>
      <c r="R843" s="314"/>
      <c r="S843" s="315"/>
      <c r="T843" s="315"/>
      <c r="U843" s="315"/>
      <c r="V843" s="315"/>
      <c r="W843" s="315"/>
      <c r="X843" s="315"/>
      <c r="Y843" s="315"/>
      <c r="Z843" s="315"/>
      <c r="AA843" s="315"/>
      <c r="AB843" s="315"/>
      <c r="AC843" s="315"/>
      <c r="AD843" s="315"/>
      <c r="AE843" s="315"/>
      <c r="AF843" s="315"/>
      <c r="AG843" s="315"/>
      <c r="AH843" s="315"/>
      <c r="AI843" s="315"/>
      <c r="AJ843" s="315"/>
      <c r="AK843" s="315"/>
      <c r="AL843" s="315"/>
      <c r="AM843" s="315"/>
      <c r="AN843" s="315"/>
      <c r="AO843" s="315"/>
      <c r="AP843" s="315"/>
      <c r="AQ843" s="315"/>
      <c r="AR843" s="315"/>
      <c r="AS843" s="315"/>
      <c r="AT843" s="315"/>
      <c r="AU843" s="315"/>
      <c r="AV843" s="315"/>
      <c r="AW843" s="315"/>
      <c r="AX843" s="315"/>
      <c r="AY843" s="315"/>
      <c r="AZ843" s="315"/>
      <c r="BA843" s="315"/>
      <c r="BB843" s="315"/>
      <c r="BC843" s="315"/>
      <c r="BD843" s="315"/>
      <c r="BE843" s="315"/>
      <c r="BF843" s="315"/>
      <c r="BG843" s="315"/>
      <c r="BH843" s="315"/>
      <c r="BI843" s="315"/>
      <c r="BJ843" s="315"/>
      <c r="BK843" s="315"/>
      <c r="BL843" s="315"/>
      <c r="BM843" s="315"/>
      <c r="BN843" s="315"/>
      <c r="BO843" s="315"/>
      <c r="BP843" s="315"/>
      <c r="BQ843" s="315"/>
      <c r="BR843" s="315"/>
      <c r="BS843" s="315"/>
      <c r="BT843" s="316"/>
      <c r="BU843" s="307" t="str">
        <f>IF(BV843="","",COUNTIFS($BV$197:BV843,"○"))&amp;BV843</f>
        <v/>
      </c>
      <c r="BV843" s="306" t="str">
        <f>IF($BV$777="○","",IF(BW843&lt;&gt;"","○",""))</f>
        <v/>
      </c>
      <c r="BW843" s="305" t="str">
        <f>DBCS(IF(LEN(R837)&gt;98,MID(R837,97,48),""))</f>
        <v/>
      </c>
      <c r="BX843" s="305"/>
    </row>
    <row r="844" spans="2:76" ht="5.25" customHeight="1" x14ac:dyDescent="0.15">
      <c r="B844" s="272"/>
      <c r="C844" s="273"/>
      <c r="D844" s="274"/>
      <c r="G844" s="308"/>
      <c r="H844" s="308"/>
      <c r="I844" s="308"/>
      <c r="J844" s="308"/>
      <c r="K844" s="308"/>
      <c r="L844" s="308"/>
      <c r="M844" s="308"/>
      <c r="N844" s="308"/>
      <c r="O844" s="308"/>
      <c r="P844" s="308"/>
      <c r="Q844" s="309"/>
      <c r="R844" s="314"/>
      <c r="S844" s="315"/>
      <c r="T844" s="315"/>
      <c r="U844" s="315"/>
      <c r="V844" s="315"/>
      <c r="W844" s="315"/>
      <c r="X844" s="315"/>
      <c r="Y844" s="315"/>
      <c r="Z844" s="315"/>
      <c r="AA844" s="315"/>
      <c r="AB844" s="315"/>
      <c r="AC844" s="315"/>
      <c r="AD844" s="315"/>
      <c r="AE844" s="315"/>
      <c r="AF844" s="315"/>
      <c r="AG844" s="315"/>
      <c r="AH844" s="315"/>
      <c r="AI844" s="315"/>
      <c r="AJ844" s="315"/>
      <c r="AK844" s="315"/>
      <c r="AL844" s="315"/>
      <c r="AM844" s="315"/>
      <c r="AN844" s="315"/>
      <c r="AO844" s="315"/>
      <c r="AP844" s="315"/>
      <c r="AQ844" s="315"/>
      <c r="AR844" s="315"/>
      <c r="AS844" s="315"/>
      <c r="AT844" s="315"/>
      <c r="AU844" s="315"/>
      <c r="AV844" s="315"/>
      <c r="AW844" s="315"/>
      <c r="AX844" s="315"/>
      <c r="AY844" s="315"/>
      <c r="AZ844" s="315"/>
      <c r="BA844" s="315"/>
      <c r="BB844" s="315"/>
      <c r="BC844" s="315"/>
      <c r="BD844" s="315"/>
      <c r="BE844" s="315"/>
      <c r="BF844" s="315"/>
      <c r="BG844" s="315"/>
      <c r="BH844" s="315"/>
      <c r="BI844" s="315"/>
      <c r="BJ844" s="315"/>
      <c r="BK844" s="315"/>
      <c r="BL844" s="315"/>
      <c r="BM844" s="315"/>
      <c r="BN844" s="315"/>
      <c r="BO844" s="315"/>
      <c r="BP844" s="315"/>
      <c r="BQ844" s="315"/>
      <c r="BR844" s="315"/>
      <c r="BS844" s="315"/>
      <c r="BT844" s="316"/>
      <c r="BU844" s="307"/>
      <c r="BV844" s="306"/>
      <c r="BW844" s="305"/>
      <c r="BX844" s="305"/>
    </row>
    <row r="845" spans="2:76" ht="5.25" customHeight="1" x14ac:dyDescent="0.15">
      <c r="B845" s="272"/>
      <c r="C845" s="273"/>
      <c r="D845" s="274"/>
      <c r="G845" s="308"/>
      <c r="H845" s="308"/>
      <c r="I845" s="308"/>
      <c r="J845" s="308"/>
      <c r="K845" s="308"/>
      <c r="L845" s="308"/>
      <c r="M845" s="308"/>
      <c r="N845" s="308"/>
      <c r="O845" s="308"/>
      <c r="P845" s="308"/>
      <c r="Q845" s="309"/>
      <c r="R845" s="317"/>
      <c r="S845" s="318"/>
      <c r="T845" s="318"/>
      <c r="U845" s="318"/>
      <c r="V845" s="318"/>
      <c r="W845" s="318"/>
      <c r="X845" s="318"/>
      <c r="Y845" s="318"/>
      <c r="Z845" s="318"/>
      <c r="AA845" s="318"/>
      <c r="AB845" s="318"/>
      <c r="AC845" s="318"/>
      <c r="AD845" s="318"/>
      <c r="AE845" s="318"/>
      <c r="AF845" s="318"/>
      <c r="AG845" s="318"/>
      <c r="AH845" s="318"/>
      <c r="AI845" s="318"/>
      <c r="AJ845" s="318"/>
      <c r="AK845" s="318"/>
      <c r="AL845" s="318"/>
      <c r="AM845" s="318"/>
      <c r="AN845" s="318"/>
      <c r="AO845" s="318"/>
      <c r="AP845" s="318"/>
      <c r="AQ845" s="318"/>
      <c r="AR845" s="318"/>
      <c r="AS845" s="318"/>
      <c r="AT845" s="318"/>
      <c r="AU845" s="318"/>
      <c r="AV845" s="318"/>
      <c r="AW845" s="318"/>
      <c r="AX845" s="318"/>
      <c r="AY845" s="318"/>
      <c r="AZ845" s="318"/>
      <c r="BA845" s="318"/>
      <c r="BB845" s="318"/>
      <c r="BC845" s="318"/>
      <c r="BD845" s="318"/>
      <c r="BE845" s="318"/>
      <c r="BF845" s="318"/>
      <c r="BG845" s="318"/>
      <c r="BH845" s="318"/>
      <c r="BI845" s="318"/>
      <c r="BJ845" s="318"/>
      <c r="BK845" s="318"/>
      <c r="BL845" s="318"/>
      <c r="BM845" s="318"/>
      <c r="BN845" s="318"/>
      <c r="BO845" s="318"/>
      <c r="BP845" s="318"/>
      <c r="BQ845" s="318"/>
      <c r="BR845" s="318"/>
      <c r="BS845" s="318"/>
      <c r="BT845" s="319"/>
      <c r="BU845" s="307"/>
      <c r="BV845" s="306"/>
      <c r="BW845" s="305"/>
      <c r="BX845" s="305"/>
    </row>
    <row r="846" spans="2:76" ht="5.25" customHeight="1" x14ac:dyDescent="0.15">
      <c r="B846" s="272"/>
      <c r="C846" s="273"/>
      <c r="D846" s="274"/>
    </row>
    <row r="847" spans="2:76" ht="5.25" customHeight="1" x14ac:dyDescent="0.15">
      <c r="B847" s="272"/>
      <c r="C847" s="273"/>
      <c r="D847" s="274"/>
      <c r="G847" s="320" t="s">
        <v>279</v>
      </c>
      <c r="H847" s="320"/>
      <c r="I847" s="320"/>
      <c r="J847" s="320"/>
      <c r="K847" s="320"/>
      <c r="L847" s="320"/>
      <c r="M847" s="320"/>
      <c r="N847" s="320"/>
      <c r="O847" s="320"/>
      <c r="P847" s="320"/>
      <c r="Q847" s="321"/>
      <c r="R847" s="311"/>
      <c r="S847" s="312"/>
      <c r="T847" s="312"/>
      <c r="U847" s="312"/>
      <c r="V847" s="312"/>
      <c r="W847" s="312"/>
      <c r="X847" s="312"/>
      <c r="Y847" s="312"/>
      <c r="Z847" s="312"/>
      <c r="AA847" s="312"/>
      <c r="AB847" s="312"/>
      <c r="AC847" s="312"/>
      <c r="AD847" s="312"/>
      <c r="AE847" s="312"/>
      <c r="AF847" s="312"/>
      <c r="AG847" s="312"/>
      <c r="AH847" s="312"/>
      <c r="AI847" s="312"/>
      <c r="AJ847" s="312"/>
      <c r="AK847" s="312"/>
      <c r="AL847" s="312"/>
      <c r="AM847" s="312"/>
      <c r="AN847" s="312"/>
      <c r="AO847" s="312"/>
      <c r="AP847" s="312"/>
      <c r="AQ847" s="312"/>
      <c r="AR847" s="312"/>
      <c r="AS847" s="312"/>
      <c r="AT847" s="312"/>
      <c r="AU847" s="312"/>
      <c r="AV847" s="312"/>
      <c r="AW847" s="312"/>
      <c r="AX847" s="312"/>
      <c r="AY847" s="312"/>
      <c r="AZ847" s="312"/>
      <c r="BA847" s="312"/>
      <c r="BB847" s="312"/>
      <c r="BC847" s="312"/>
      <c r="BD847" s="312"/>
      <c r="BE847" s="312"/>
      <c r="BF847" s="312"/>
      <c r="BG847" s="312"/>
      <c r="BH847" s="312"/>
      <c r="BI847" s="312"/>
      <c r="BJ847" s="312"/>
      <c r="BK847" s="312"/>
      <c r="BL847" s="312"/>
      <c r="BM847" s="312"/>
      <c r="BN847" s="312"/>
      <c r="BO847" s="312"/>
      <c r="BP847" s="312"/>
      <c r="BQ847" s="312"/>
      <c r="BR847" s="312"/>
      <c r="BS847" s="312"/>
      <c r="BT847" s="313"/>
      <c r="BU847" s="307" t="str">
        <f>IF(BV847="","",COUNTIFS($BV$197:BV847,"○"))&amp;BV847</f>
        <v/>
      </c>
      <c r="BV847" s="306" t="str">
        <f>IF($BV$777="○","",IF(BW847&lt;&gt;"","○",""))</f>
        <v/>
      </c>
      <c r="BW847" s="305" t="str">
        <f>DBCS(MID(R847,1,48))</f>
        <v/>
      </c>
      <c r="BX847" s="310" t="str">
        <f>IF(ISERROR(VLOOKUP(G847,$CH$768:$CJ$779,3,FALSE)),"",VLOOKUP(G847,$CH$768:$CJ$779,3,FALSE))</f>
        <v>（7）</v>
      </c>
    </row>
    <row r="848" spans="2:76" ht="5.25" customHeight="1" x14ac:dyDescent="0.15">
      <c r="B848" s="272"/>
      <c r="C848" s="273"/>
      <c r="D848" s="274"/>
      <c r="G848" s="320"/>
      <c r="H848" s="320"/>
      <c r="I848" s="320"/>
      <c r="J848" s="320"/>
      <c r="K848" s="320"/>
      <c r="L848" s="320"/>
      <c r="M848" s="320"/>
      <c r="N848" s="320"/>
      <c r="O848" s="320"/>
      <c r="P848" s="320"/>
      <c r="Q848" s="321"/>
      <c r="R848" s="314"/>
      <c r="S848" s="315"/>
      <c r="T848" s="315"/>
      <c r="U848" s="315"/>
      <c r="V848" s="315"/>
      <c r="W848" s="315"/>
      <c r="X848" s="315"/>
      <c r="Y848" s="315"/>
      <c r="Z848" s="315"/>
      <c r="AA848" s="315"/>
      <c r="AB848" s="315"/>
      <c r="AC848" s="315"/>
      <c r="AD848" s="315"/>
      <c r="AE848" s="315"/>
      <c r="AF848" s="315"/>
      <c r="AG848" s="315"/>
      <c r="AH848" s="315"/>
      <c r="AI848" s="315"/>
      <c r="AJ848" s="315"/>
      <c r="AK848" s="315"/>
      <c r="AL848" s="315"/>
      <c r="AM848" s="315"/>
      <c r="AN848" s="315"/>
      <c r="AO848" s="315"/>
      <c r="AP848" s="315"/>
      <c r="AQ848" s="315"/>
      <c r="AR848" s="315"/>
      <c r="AS848" s="315"/>
      <c r="AT848" s="315"/>
      <c r="AU848" s="315"/>
      <c r="AV848" s="315"/>
      <c r="AW848" s="315"/>
      <c r="AX848" s="315"/>
      <c r="AY848" s="315"/>
      <c r="AZ848" s="315"/>
      <c r="BA848" s="315"/>
      <c r="BB848" s="315"/>
      <c r="BC848" s="315"/>
      <c r="BD848" s="315"/>
      <c r="BE848" s="315"/>
      <c r="BF848" s="315"/>
      <c r="BG848" s="315"/>
      <c r="BH848" s="315"/>
      <c r="BI848" s="315"/>
      <c r="BJ848" s="315"/>
      <c r="BK848" s="315"/>
      <c r="BL848" s="315"/>
      <c r="BM848" s="315"/>
      <c r="BN848" s="315"/>
      <c r="BO848" s="315"/>
      <c r="BP848" s="315"/>
      <c r="BQ848" s="315"/>
      <c r="BR848" s="315"/>
      <c r="BS848" s="315"/>
      <c r="BT848" s="316"/>
      <c r="BU848" s="307"/>
      <c r="BV848" s="306"/>
      <c r="BW848" s="305"/>
      <c r="BX848" s="310"/>
    </row>
    <row r="849" spans="2:76" ht="5.25" customHeight="1" x14ac:dyDescent="0.15">
      <c r="B849" s="272"/>
      <c r="C849" s="273"/>
      <c r="D849" s="274"/>
      <c r="G849" s="320"/>
      <c r="H849" s="320"/>
      <c r="I849" s="320"/>
      <c r="J849" s="320"/>
      <c r="K849" s="320"/>
      <c r="L849" s="320"/>
      <c r="M849" s="320"/>
      <c r="N849" s="320"/>
      <c r="O849" s="320"/>
      <c r="P849" s="320"/>
      <c r="Q849" s="321"/>
      <c r="R849" s="314"/>
      <c r="S849" s="315"/>
      <c r="T849" s="315"/>
      <c r="U849" s="315"/>
      <c r="V849" s="315"/>
      <c r="W849" s="315"/>
      <c r="X849" s="315"/>
      <c r="Y849" s="315"/>
      <c r="Z849" s="315"/>
      <c r="AA849" s="315"/>
      <c r="AB849" s="315"/>
      <c r="AC849" s="315"/>
      <c r="AD849" s="315"/>
      <c r="AE849" s="315"/>
      <c r="AF849" s="315"/>
      <c r="AG849" s="315"/>
      <c r="AH849" s="315"/>
      <c r="AI849" s="315"/>
      <c r="AJ849" s="315"/>
      <c r="AK849" s="315"/>
      <c r="AL849" s="315"/>
      <c r="AM849" s="315"/>
      <c r="AN849" s="315"/>
      <c r="AO849" s="315"/>
      <c r="AP849" s="315"/>
      <c r="AQ849" s="315"/>
      <c r="AR849" s="315"/>
      <c r="AS849" s="315"/>
      <c r="AT849" s="315"/>
      <c r="AU849" s="315"/>
      <c r="AV849" s="315"/>
      <c r="AW849" s="315"/>
      <c r="AX849" s="315"/>
      <c r="AY849" s="315"/>
      <c r="AZ849" s="315"/>
      <c r="BA849" s="315"/>
      <c r="BB849" s="315"/>
      <c r="BC849" s="315"/>
      <c r="BD849" s="315"/>
      <c r="BE849" s="315"/>
      <c r="BF849" s="315"/>
      <c r="BG849" s="315"/>
      <c r="BH849" s="315"/>
      <c r="BI849" s="315"/>
      <c r="BJ849" s="315"/>
      <c r="BK849" s="315"/>
      <c r="BL849" s="315"/>
      <c r="BM849" s="315"/>
      <c r="BN849" s="315"/>
      <c r="BO849" s="315"/>
      <c r="BP849" s="315"/>
      <c r="BQ849" s="315"/>
      <c r="BR849" s="315"/>
      <c r="BS849" s="315"/>
      <c r="BT849" s="316"/>
      <c r="BU849" s="307"/>
      <c r="BV849" s="306"/>
      <c r="BW849" s="305"/>
      <c r="BX849" s="310"/>
    </row>
    <row r="850" spans="2:76" ht="5.25" customHeight="1" x14ac:dyDescent="0.15">
      <c r="B850" s="272"/>
      <c r="C850" s="273"/>
      <c r="D850" s="274"/>
      <c r="G850" s="308" t="str">
        <f>"現在"&amp;LEN(R847)&amp;"字"</f>
        <v>現在0字</v>
      </c>
      <c r="H850" s="308"/>
      <c r="I850" s="308"/>
      <c r="J850" s="308"/>
      <c r="K850" s="308"/>
      <c r="L850" s="308"/>
      <c r="M850" s="308"/>
      <c r="N850" s="308"/>
      <c r="O850" s="308"/>
      <c r="P850" s="308"/>
      <c r="Q850" s="309"/>
      <c r="R850" s="314"/>
      <c r="S850" s="315"/>
      <c r="T850" s="315"/>
      <c r="U850" s="315"/>
      <c r="V850" s="315"/>
      <c r="W850" s="315"/>
      <c r="X850" s="315"/>
      <c r="Y850" s="315"/>
      <c r="Z850" s="315"/>
      <c r="AA850" s="315"/>
      <c r="AB850" s="315"/>
      <c r="AC850" s="315"/>
      <c r="AD850" s="315"/>
      <c r="AE850" s="315"/>
      <c r="AF850" s="315"/>
      <c r="AG850" s="315"/>
      <c r="AH850" s="315"/>
      <c r="AI850" s="315"/>
      <c r="AJ850" s="315"/>
      <c r="AK850" s="315"/>
      <c r="AL850" s="315"/>
      <c r="AM850" s="315"/>
      <c r="AN850" s="315"/>
      <c r="AO850" s="315"/>
      <c r="AP850" s="315"/>
      <c r="AQ850" s="315"/>
      <c r="AR850" s="315"/>
      <c r="AS850" s="315"/>
      <c r="AT850" s="315"/>
      <c r="AU850" s="315"/>
      <c r="AV850" s="315"/>
      <c r="AW850" s="315"/>
      <c r="AX850" s="315"/>
      <c r="AY850" s="315"/>
      <c r="AZ850" s="315"/>
      <c r="BA850" s="315"/>
      <c r="BB850" s="315"/>
      <c r="BC850" s="315"/>
      <c r="BD850" s="315"/>
      <c r="BE850" s="315"/>
      <c r="BF850" s="315"/>
      <c r="BG850" s="315"/>
      <c r="BH850" s="315"/>
      <c r="BI850" s="315"/>
      <c r="BJ850" s="315"/>
      <c r="BK850" s="315"/>
      <c r="BL850" s="315"/>
      <c r="BM850" s="315"/>
      <c r="BN850" s="315"/>
      <c r="BO850" s="315"/>
      <c r="BP850" s="315"/>
      <c r="BQ850" s="315"/>
      <c r="BR850" s="315"/>
      <c r="BS850" s="315"/>
      <c r="BT850" s="316"/>
      <c r="BU850" s="307" t="str">
        <f>IF(BV850="","",COUNTIFS($BV$197:BV850,"○"))&amp;BV850</f>
        <v/>
      </c>
      <c r="BV850" s="306" t="str">
        <f>IF($BV$777="○","",IF(BW850&lt;&gt;"","○",""))</f>
        <v/>
      </c>
      <c r="BW850" s="305" t="str">
        <f>DBCS(IF(LEN(R847)&gt;48,MID(R847,49,48),""))</f>
        <v/>
      </c>
      <c r="BX850" s="305"/>
    </row>
    <row r="851" spans="2:76" ht="5.25" customHeight="1" x14ac:dyDescent="0.15">
      <c r="B851" s="272"/>
      <c r="C851" s="273"/>
      <c r="D851" s="274"/>
      <c r="G851" s="308"/>
      <c r="H851" s="308"/>
      <c r="I851" s="308"/>
      <c r="J851" s="308"/>
      <c r="K851" s="308"/>
      <c r="L851" s="308"/>
      <c r="M851" s="308"/>
      <c r="N851" s="308"/>
      <c r="O851" s="308"/>
      <c r="P851" s="308"/>
      <c r="Q851" s="309"/>
      <c r="R851" s="314"/>
      <c r="S851" s="315"/>
      <c r="T851" s="315"/>
      <c r="U851" s="315"/>
      <c r="V851" s="315"/>
      <c r="W851" s="315"/>
      <c r="X851" s="315"/>
      <c r="Y851" s="315"/>
      <c r="Z851" s="315"/>
      <c r="AA851" s="315"/>
      <c r="AB851" s="315"/>
      <c r="AC851" s="315"/>
      <c r="AD851" s="315"/>
      <c r="AE851" s="315"/>
      <c r="AF851" s="315"/>
      <c r="AG851" s="315"/>
      <c r="AH851" s="315"/>
      <c r="AI851" s="315"/>
      <c r="AJ851" s="315"/>
      <c r="AK851" s="315"/>
      <c r="AL851" s="315"/>
      <c r="AM851" s="315"/>
      <c r="AN851" s="315"/>
      <c r="AO851" s="315"/>
      <c r="AP851" s="315"/>
      <c r="AQ851" s="315"/>
      <c r="AR851" s="315"/>
      <c r="AS851" s="315"/>
      <c r="AT851" s="315"/>
      <c r="AU851" s="315"/>
      <c r="AV851" s="315"/>
      <c r="AW851" s="315"/>
      <c r="AX851" s="315"/>
      <c r="AY851" s="315"/>
      <c r="AZ851" s="315"/>
      <c r="BA851" s="315"/>
      <c r="BB851" s="315"/>
      <c r="BC851" s="315"/>
      <c r="BD851" s="315"/>
      <c r="BE851" s="315"/>
      <c r="BF851" s="315"/>
      <c r="BG851" s="315"/>
      <c r="BH851" s="315"/>
      <c r="BI851" s="315"/>
      <c r="BJ851" s="315"/>
      <c r="BK851" s="315"/>
      <c r="BL851" s="315"/>
      <c r="BM851" s="315"/>
      <c r="BN851" s="315"/>
      <c r="BO851" s="315"/>
      <c r="BP851" s="315"/>
      <c r="BQ851" s="315"/>
      <c r="BR851" s="315"/>
      <c r="BS851" s="315"/>
      <c r="BT851" s="316"/>
      <c r="BU851" s="307"/>
      <c r="BV851" s="306"/>
      <c r="BW851" s="305"/>
      <c r="BX851" s="305"/>
    </row>
    <row r="852" spans="2:76" ht="5.25" customHeight="1" x14ac:dyDescent="0.15">
      <c r="B852" s="272"/>
      <c r="C852" s="273"/>
      <c r="D852" s="274"/>
      <c r="G852" s="308"/>
      <c r="H852" s="308"/>
      <c r="I852" s="308"/>
      <c r="J852" s="308"/>
      <c r="K852" s="308"/>
      <c r="L852" s="308"/>
      <c r="M852" s="308"/>
      <c r="N852" s="308"/>
      <c r="O852" s="308"/>
      <c r="P852" s="308"/>
      <c r="Q852" s="309"/>
      <c r="R852" s="314"/>
      <c r="S852" s="315"/>
      <c r="T852" s="315"/>
      <c r="U852" s="315"/>
      <c r="V852" s="315"/>
      <c r="W852" s="315"/>
      <c r="X852" s="315"/>
      <c r="Y852" s="315"/>
      <c r="Z852" s="315"/>
      <c r="AA852" s="315"/>
      <c r="AB852" s="315"/>
      <c r="AC852" s="315"/>
      <c r="AD852" s="315"/>
      <c r="AE852" s="315"/>
      <c r="AF852" s="315"/>
      <c r="AG852" s="315"/>
      <c r="AH852" s="315"/>
      <c r="AI852" s="315"/>
      <c r="AJ852" s="315"/>
      <c r="AK852" s="315"/>
      <c r="AL852" s="315"/>
      <c r="AM852" s="315"/>
      <c r="AN852" s="315"/>
      <c r="AO852" s="315"/>
      <c r="AP852" s="315"/>
      <c r="AQ852" s="315"/>
      <c r="AR852" s="315"/>
      <c r="AS852" s="315"/>
      <c r="AT852" s="315"/>
      <c r="AU852" s="315"/>
      <c r="AV852" s="315"/>
      <c r="AW852" s="315"/>
      <c r="AX852" s="315"/>
      <c r="AY852" s="315"/>
      <c r="AZ852" s="315"/>
      <c r="BA852" s="315"/>
      <c r="BB852" s="315"/>
      <c r="BC852" s="315"/>
      <c r="BD852" s="315"/>
      <c r="BE852" s="315"/>
      <c r="BF852" s="315"/>
      <c r="BG852" s="315"/>
      <c r="BH852" s="315"/>
      <c r="BI852" s="315"/>
      <c r="BJ852" s="315"/>
      <c r="BK852" s="315"/>
      <c r="BL852" s="315"/>
      <c r="BM852" s="315"/>
      <c r="BN852" s="315"/>
      <c r="BO852" s="315"/>
      <c r="BP852" s="315"/>
      <c r="BQ852" s="315"/>
      <c r="BR852" s="315"/>
      <c r="BS852" s="315"/>
      <c r="BT852" s="316"/>
      <c r="BU852" s="307"/>
      <c r="BV852" s="306"/>
      <c r="BW852" s="305"/>
      <c r="BX852" s="305"/>
    </row>
    <row r="853" spans="2:76" ht="5.25" customHeight="1" x14ac:dyDescent="0.15">
      <c r="B853" s="272"/>
      <c r="C853" s="273"/>
      <c r="D853" s="274"/>
      <c r="G853" s="308"/>
      <c r="H853" s="308"/>
      <c r="I853" s="308"/>
      <c r="J853" s="308"/>
      <c r="K853" s="308"/>
      <c r="L853" s="308"/>
      <c r="M853" s="308"/>
      <c r="N853" s="308"/>
      <c r="O853" s="308"/>
      <c r="P853" s="308"/>
      <c r="Q853" s="309"/>
      <c r="R853" s="314"/>
      <c r="S853" s="315"/>
      <c r="T853" s="315"/>
      <c r="U853" s="315"/>
      <c r="V853" s="315"/>
      <c r="W853" s="315"/>
      <c r="X853" s="315"/>
      <c r="Y853" s="315"/>
      <c r="Z853" s="315"/>
      <c r="AA853" s="315"/>
      <c r="AB853" s="315"/>
      <c r="AC853" s="315"/>
      <c r="AD853" s="315"/>
      <c r="AE853" s="315"/>
      <c r="AF853" s="315"/>
      <c r="AG853" s="315"/>
      <c r="AH853" s="315"/>
      <c r="AI853" s="315"/>
      <c r="AJ853" s="315"/>
      <c r="AK853" s="315"/>
      <c r="AL853" s="315"/>
      <c r="AM853" s="315"/>
      <c r="AN853" s="315"/>
      <c r="AO853" s="315"/>
      <c r="AP853" s="315"/>
      <c r="AQ853" s="315"/>
      <c r="AR853" s="315"/>
      <c r="AS853" s="315"/>
      <c r="AT853" s="315"/>
      <c r="AU853" s="315"/>
      <c r="AV853" s="315"/>
      <c r="AW853" s="315"/>
      <c r="AX853" s="315"/>
      <c r="AY853" s="315"/>
      <c r="AZ853" s="315"/>
      <c r="BA853" s="315"/>
      <c r="BB853" s="315"/>
      <c r="BC853" s="315"/>
      <c r="BD853" s="315"/>
      <c r="BE853" s="315"/>
      <c r="BF853" s="315"/>
      <c r="BG853" s="315"/>
      <c r="BH853" s="315"/>
      <c r="BI853" s="315"/>
      <c r="BJ853" s="315"/>
      <c r="BK853" s="315"/>
      <c r="BL853" s="315"/>
      <c r="BM853" s="315"/>
      <c r="BN853" s="315"/>
      <c r="BO853" s="315"/>
      <c r="BP853" s="315"/>
      <c r="BQ853" s="315"/>
      <c r="BR853" s="315"/>
      <c r="BS853" s="315"/>
      <c r="BT853" s="316"/>
      <c r="BU853" s="307" t="str">
        <f>IF(BV853="","",COUNTIFS($BV$197:BV853,"○"))&amp;BV853</f>
        <v/>
      </c>
      <c r="BV853" s="306" t="str">
        <f>IF($BV$777="○","",IF(BW853&lt;&gt;"","○",""))</f>
        <v/>
      </c>
      <c r="BW853" s="305" t="str">
        <f>DBCS(IF(LEN(R847)&gt;98,MID(R847,97,48),""))</f>
        <v/>
      </c>
      <c r="BX853" s="305"/>
    </row>
    <row r="854" spans="2:76" ht="5.25" customHeight="1" x14ac:dyDescent="0.15">
      <c r="B854" s="272"/>
      <c r="C854" s="273"/>
      <c r="D854" s="274"/>
      <c r="G854" s="308"/>
      <c r="H854" s="308"/>
      <c r="I854" s="308"/>
      <c r="J854" s="308"/>
      <c r="K854" s="308"/>
      <c r="L854" s="308"/>
      <c r="M854" s="308"/>
      <c r="N854" s="308"/>
      <c r="O854" s="308"/>
      <c r="P854" s="308"/>
      <c r="Q854" s="309"/>
      <c r="R854" s="314"/>
      <c r="S854" s="315"/>
      <c r="T854" s="315"/>
      <c r="U854" s="315"/>
      <c r="V854" s="315"/>
      <c r="W854" s="315"/>
      <c r="X854" s="315"/>
      <c r="Y854" s="315"/>
      <c r="Z854" s="315"/>
      <c r="AA854" s="315"/>
      <c r="AB854" s="315"/>
      <c r="AC854" s="315"/>
      <c r="AD854" s="315"/>
      <c r="AE854" s="315"/>
      <c r="AF854" s="315"/>
      <c r="AG854" s="315"/>
      <c r="AH854" s="315"/>
      <c r="AI854" s="315"/>
      <c r="AJ854" s="315"/>
      <c r="AK854" s="315"/>
      <c r="AL854" s="315"/>
      <c r="AM854" s="315"/>
      <c r="AN854" s="315"/>
      <c r="AO854" s="315"/>
      <c r="AP854" s="315"/>
      <c r="AQ854" s="315"/>
      <c r="AR854" s="315"/>
      <c r="AS854" s="315"/>
      <c r="AT854" s="315"/>
      <c r="AU854" s="315"/>
      <c r="AV854" s="315"/>
      <c r="AW854" s="315"/>
      <c r="AX854" s="315"/>
      <c r="AY854" s="315"/>
      <c r="AZ854" s="315"/>
      <c r="BA854" s="315"/>
      <c r="BB854" s="315"/>
      <c r="BC854" s="315"/>
      <c r="BD854" s="315"/>
      <c r="BE854" s="315"/>
      <c r="BF854" s="315"/>
      <c r="BG854" s="315"/>
      <c r="BH854" s="315"/>
      <c r="BI854" s="315"/>
      <c r="BJ854" s="315"/>
      <c r="BK854" s="315"/>
      <c r="BL854" s="315"/>
      <c r="BM854" s="315"/>
      <c r="BN854" s="315"/>
      <c r="BO854" s="315"/>
      <c r="BP854" s="315"/>
      <c r="BQ854" s="315"/>
      <c r="BR854" s="315"/>
      <c r="BS854" s="315"/>
      <c r="BT854" s="316"/>
      <c r="BU854" s="307"/>
      <c r="BV854" s="306"/>
      <c r="BW854" s="305"/>
      <c r="BX854" s="305"/>
    </row>
    <row r="855" spans="2:76" ht="5.25" customHeight="1" x14ac:dyDescent="0.15">
      <c r="B855" s="272"/>
      <c r="C855" s="273"/>
      <c r="D855" s="274"/>
      <c r="G855" s="308"/>
      <c r="H855" s="308"/>
      <c r="I855" s="308"/>
      <c r="J855" s="308"/>
      <c r="K855" s="308"/>
      <c r="L855" s="308"/>
      <c r="M855" s="308"/>
      <c r="N855" s="308"/>
      <c r="O855" s="308"/>
      <c r="P855" s="308"/>
      <c r="Q855" s="309"/>
      <c r="R855" s="317"/>
      <c r="S855" s="318"/>
      <c r="T855" s="318"/>
      <c r="U855" s="318"/>
      <c r="V855" s="318"/>
      <c r="W855" s="318"/>
      <c r="X855" s="318"/>
      <c r="Y855" s="318"/>
      <c r="Z855" s="318"/>
      <c r="AA855" s="318"/>
      <c r="AB855" s="318"/>
      <c r="AC855" s="318"/>
      <c r="AD855" s="318"/>
      <c r="AE855" s="318"/>
      <c r="AF855" s="318"/>
      <c r="AG855" s="318"/>
      <c r="AH855" s="318"/>
      <c r="AI855" s="318"/>
      <c r="AJ855" s="318"/>
      <c r="AK855" s="318"/>
      <c r="AL855" s="318"/>
      <c r="AM855" s="318"/>
      <c r="AN855" s="318"/>
      <c r="AO855" s="318"/>
      <c r="AP855" s="318"/>
      <c r="AQ855" s="318"/>
      <c r="AR855" s="318"/>
      <c r="AS855" s="318"/>
      <c r="AT855" s="318"/>
      <c r="AU855" s="318"/>
      <c r="AV855" s="318"/>
      <c r="AW855" s="318"/>
      <c r="AX855" s="318"/>
      <c r="AY855" s="318"/>
      <c r="AZ855" s="318"/>
      <c r="BA855" s="318"/>
      <c r="BB855" s="318"/>
      <c r="BC855" s="318"/>
      <c r="BD855" s="318"/>
      <c r="BE855" s="318"/>
      <c r="BF855" s="318"/>
      <c r="BG855" s="318"/>
      <c r="BH855" s="318"/>
      <c r="BI855" s="318"/>
      <c r="BJ855" s="318"/>
      <c r="BK855" s="318"/>
      <c r="BL855" s="318"/>
      <c r="BM855" s="318"/>
      <c r="BN855" s="318"/>
      <c r="BO855" s="318"/>
      <c r="BP855" s="318"/>
      <c r="BQ855" s="318"/>
      <c r="BR855" s="318"/>
      <c r="BS855" s="318"/>
      <c r="BT855" s="319"/>
      <c r="BU855" s="307"/>
      <c r="BV855" s="306"/>
      <c r="BW855" s="305"/>
      <c r="BX855" s="305"/>
    </row>
    <row r="856" spans="2:76" ht="5.25" customHeight="1" x14ac:dyDescent="0.15">
      <c r="B856" s="272"/>
      <c r="C856" s="273"/>
      <c r="D856" s="274"/>
    </row>
    <row r="857" spans="2:76" ht="5.25" customHeight="1" x14ac:dyDescent="0.15">
      <c r="B857" s="272"/>
      <c r="C857" s="273"/>
      <c r="D857" s="274"/>
      <c r="G857" s="320" t="s">
        <v>280</v>
      </c>
      <c r="H857" s="320"/>
      <c r="I857" s="320"/>
      <c r="J857" s="320"/>
      <c r="K857" s="320"/>
      <c r="L857" s="320"/>
      <c r="M857" s="320"/>
      <c r="N857" s="320"/>
      <c r="O857" s="320"/>
      <c r="P857" s="320"/>
      <c r="Q857" s="321"/>
      <c r="R857" s="311"/>
      <c r="S857" s="312"/>
      <c r="T857" s="312"/>
      <c r="U857" s="312"/>
      <c r="V857" s="312"/>
      <c r="W857" s="312"/>
      <c r="X857" s="312"/>
      <c r="Y857" s="312"/>
      <c r="Z857" s="312"/>
      <c r="AA857" s="312"/>
      <c r="AB857" s="312"/>
      <c r="AC857" s="312"/>
      <c r="AD857" s="312"/>
      <c r="AE857" s="312"/>
      <c r="AF857" s="312"/>
      <c r="AG857" s="312"/>
      <c r="AH857" s="312"/>
      <c r="AI857" s="312"/>
      <c r="AJ857" s="312"/>
      <c r="AK857" s="312"/>
      <c r="AL857" s="312"/>
      <c r="AM857" s="312"/>
      <c r="AN857" s="312"/>
      <c r="AO857" s="312"/>
      <c r="AP857" s="312"/>
      <c r="AQ857" s="312"/>
      <c r="AR857" s="312"/>
      <c r="AS857" s="312"/>
      <c r="AT857" s="312"/>
      <c r="AU857" s="312"/>
      <c r="AV857" s="312"/>
      <c r="AW857" s="312"/>
      <c r="AX857" s="312"/>
      <c r="AY857" s="312"/>
      <c r="AZ857" s="312"/>
      <c r="BA857" s="312"/>
      <c r="BB857" s="312"/>
      <c r="BC857" s="312"/>
      <c r="BD857" s="312"/>
      <c r="BE857" s="312"/>
      <c r="BF857" s="312"/>
      <c r="BG857" s="312"/>
      <c r="BH857" s="312"/>
      <c r="BI857" s="312"/>
      <c r="BJ857" s="312"/>
      <c r="BK857" s="312"/>
      <c r="BL857" s="312"/>
      <c r="BM857" s="312"/>
      <c r="BN857" s="312"/>
      <c r="BO857" s="312"/>
      <c r="BP857" s="312"/>
      <c r="BQ857" s="312"/>
      <c r="BR857" s="312"/>
      <c r="BS857" s="312"/>
      <c r="BT857" s="313"/>
      <c r="BU857" s="307" t="str">
        <f>IF(BV857="","",COUNTIFS($BV$197:BV857,"○"))&amp;BV857</f>
        <v/>
      </c>
      <c r="BV857" s="306" t="str">
        <f>IF($BV$777="○","",IF(BW857&lt;&gt;"","○",""))</f>
        <v/>
      </c>
      <c r="BW857" s="305" t="str">
        <f>DBCS(MID(R857,1,48))</f>
        <v/>
      </c>
      <c r="BX857" s="310" t="str">
        <f>IF(ISERROR(VLOOKUP(G857,$CH$768:$CJ$779,3,FALSE)),"",VLOOKUP(G857,$CH$768:$CJ$779,3,FALSE))</f>
        <v>（8）</v>
      </c>
    </row>
    <row r="858" spans="2:76" ht="5.25" customHeight="1" x14ac:dyDescent="0.15">
      <c r="B858" s="272"/>
      <c r="C858" s="273"/>
      <c r="D858" s="274"/>
      <c r="G858" s="320"/>
      <c r="H858" s="320"/>
      <c r="I858" s="320"/>
      <c r="J858" s="320"/>
      <c r="K858" s="320"/>
      <c r="L858" s="320"/>
      <c r="M858" s="320"/>
      <c r="N858" s="320"/>
      <c r="O858" s="320"/>
      <c r="P858" s="320"/>
      <c r="Q858" s="321"/>
      <c r="R858" s="314"/>
      <c r="S858" s="315"/>
      <c r="T858" s="315"/>
      <c r="U858" s="315"/>
      <c r="V858" s="315"/>
      <c r="W858" s="315"/>
      <c r="X858" s="315"/>
      <c r="Y858" s="315"/>
      <c r="Z858" s="315"/>
      <c r="AA858" s="315"/>
      <c r="AB858" s="315"/>
      <c r="AC858" s="315"/>
      <c r="AD858" s="315"/>
      <c r="AE858" s="315"/>
      <c r="AF858" s="315"/>
      <c r="AG858" s="315"/>
      <c r="AH858" s="315"/>
      <c r="AI858" s="315"/>
      <c r="AJ858" s="315"/>
      <c r="AK858" s="315"/>
      <c r="AL858" s="315"/>
      <c r="AM858" s="315"/>
      <c r="AN858" s="315"/>
      <c r="AO858" s="315"/>
      <c r="AP858" s="315"/>
      <c r="AQ858" s="315"/>
      <c r="AR858" s="315"/>
      <c r="AS858" s="315"/>
      <c r="AT858" s="315"/>
      <c r="AU858" s="315"/>
      <c r="AV858" s="315"/>
      <c r="AW858" s="315"/>
      <c r="AX858" s="315"/>
      <c r="AY858" s="315"/>
      <c r="AZ858" s="315"/>
      <c r="BA858" s="315"/>
      <c r="BB858" s="315"/>
      <c r="BC858" s="315"/>
      <c r="BD858" s="315"/>
      <c r="BE858" s="315"/>
      <c r="BF858" s="315"/>
      <c r="BG858" s="315"/>
      <c r="BH858" s="315"/>
      <c r="BI858" s="315"/>
      <c r="BJ858" s="315"/>
      <c r="BK858" s="315"/>
      <c r="BL858" s="315"/>
      <c r="BM858" s="315"/>
      <c r="BN858" s="315"/>
      <c r="BO858" s="315"/>
      <c r="BP858" s="315"/>
      <c r="BQ858" s="315"/>
      <c r="BR858" s="315"/>
      <c r="BS858" s="315"/>
      <c r="BT858" s="316"/>
      <c r="BU858" s="307"/>
      <c r="BV858" s="306"/>
      <c r="BW858" s="305"/>
      <c r="BX858" s="310"/>
    </row>
    <row r="859" spans="2:76" ht="5.25" customHeight="1" x14ac:dyDescent="0.15">
      <c r="B859" s="272"/>
      <c r="C859" s="273"/>
      <c r="D859" s="274"/>
      <c r="G859" s="320"/>
      <c r="H859" s="320"/>
      <c r="I859" s="320"/>
      <c r="J859" s="320"/>
      <c r="K859" s="320"/>
      <c r="L859" s="320"/>
      <c r="M859" s="320"/>
      <c r="N859" s="320"/>
      <c r="O859" s="320"/>
      <c r="P859" s="320"/>
      <c r="Q859" s="321"/>
      <c r="R859" s="314"/>
      <c r="S859" s="315"/>
      <c r="T859" s="315"/>
      <c r="U859" s="315"/>
      <c r="V859" s="315"/>
      <c r="W859" s="315"/>
      <c r="X859" s="315"/>
      <c r="Y859" s="315"/>
      <c r="Z859" s="315"/>
      <c r="AA859" s="315"/>
      <c r="AB859" s="315"/>
      <c r="AC859" s="315"/>
      <c r="AD859" s="315"/>
      <c r="AE859" s="315"/>
      <c r="AF859" s="315"/>
      <c r="AG859" s="315"/>
      <c r="AH859" s="315"/>
      <c r="AI859" s="315"/>
      <c r="AJ859" s="315"/>
      <c r="AK859" s="315"/>
      <c r="AL859" s="315"/>
      <c r="AM859" s="315"/>
      <c r="AN859" s="315"/>
      <c r="AO859" s="315"/>
      <c r="AP859" s="315"/>
      <c r="AQ859" s="315"/>
      <c r="AR859" s="315"/>
      <c r="AS859" s="315"/>
      <c r="AT859" s="315"/>
      <c r="AU859" s="315"/>
      <c r="AV859" s="315"/>
      <c r="AW859" s="315"/>
      <c r="AX859" s="315"/>
      <c r="AY859" s="315"/>
      <c r="AZ859" s="315"/>
      <c r="BA859" s="315"/>
      <c r="BB859" s="315"/>
      <c r="BC859" s="315"/>
      <c r="BD859" s="315"/>
      <c r="BE859" s="315"/>
      <c r="BF859" s="315"/>
      <c r="BG859" s="315"/>
      <c r="BH859" s="315"/>
      <c r="BI859" s="315"/>
      <c r="BJ859" s="315"/>
      <c r="BK859" s="315"/>
      <c r="BL859" s="315"/>
      <c r="BM859" s="315"/>
      <c r="BN859" s="315"/>
      <c r="BO859" s="315"/>
      <c r="BP859" s="315"/>
      <c r="BQ859" s="315"/>
      <c r="BR859" s="315"/>
      <c r="BS859" s="315"/>
      <c r="BT859" s="316"/>
      <c r="BU859" s="307"/>
      <c r="BV859" s="306"/>
      <c r="BW859" s="305"/>
      <c r="BX859" s="310"/>
    </row>
    <row r="860" spans="2:76" ht="5.25" customHeight="1" x14ac:dyDescent="0.15">
      <c r="B860" s="272"/>
      <c r="C860" s="273"/>
      <c r="D860" s="274"/>
      <c r="G860" s="308" t="str">
        <f>"現在"&amp;LEN(R857)&amp;"字"</f>
        <v>現在0字</v>
      </c>
      <c r="H860" s="308"/>
      <c r="I860" s="308"/>
      <c r="J860" s="308"/>
      <c r="K860" s="308"/>
      <c r="L860" s="308"/>
      <c r="M860" s="308"/>
      <c r="N860" s="308"/>
      <c r="O860" s="308"/>
      <c r="P860" s="308"/>
      <c r="Q860" s="309"/>
      <c r="R860" s="314"/>
      <c r="S860" s="315"/>
      <c r="T860" s="315"/>
      <c r="U860" s="315"/>
      <c r="V860" s="315"/>
      <c r="W860" s="315"/>
      <c r="X860" s="315"/>
      <c r="Y860" s="315"/>
      <c r="Z860" s="315"/>
      <c r="AA860" s="315"/>
      <c r="AB860" s="315"/>
      <c r="AC860" s="315"/>
      <c r="AD860" s="315"/>
      <c r="AE860" s="315"/>
      <c r="AF860" s="315"/>
      <c r="AG860" s="315"/>
      <c r="AH860" s="315"/>
      <c r="AI860" s="315"/>
      <c r="AJ860" s="315"/>
      <c r="AK860" s="315"/>
      <c r="AL860" s="315"/>
      <c r="AM860" s="315"/>
      <c r="AN860" s="315"/>
      <c r="AO860" s="315"/>
      <c r="AP860" s="315"/>
      <c r="AQ860" s="315"/>
      <c r="AR860" s="315"/>
      <c r="AS860" s="315"/>
      <c r="AT860" s="315"/>
      <c r="AU860" s="315"/>
      <c r="AV860" s="315"/>
      <c r="AW860" s="315"/>
      <c r="AX860" s="315"/>
      <c r="AY860" s="315"/>
      <c r="AZ860" s="315"/>
      <c r="BA860" s="315"/>
      <c r="BB860" s="315"/>
      <c r="BC860" s="315"/>
      <c r="BD860" s="315"/>
      <c r="BE860" s="315"/>
      <c r="BF860" s="315"/>
      <c r="BG860" s="315"/>
      <c r="BH860" s="315"/>
      <c r="BI860" s="315"/>
      <c r="BJ860" s="315"/>
      <c r="BK860" s="315"/>
      <c r="BL860" s="315"/>
      <c r="BM860" s="315"/>
      <c r="BN860" s="315"/>
      <c r="BO860" s="315"/>
      <c r="BP860" s="315"/>
      <c r="BQ860" s="315"/>
      <c r="BR860" s="315"/>
      <c r="BS860" s="315"/>
      <c r="BT860" s="316"/>
      <c r="BU860" s="307" t="str">
        <f>IF(BV860="","",COUNTIFS($BV$197:BV860,"○"))&amp;BV860</f>
        <v/>
      </c>
      <c r="BV860" s="306" t="str">
        <f>IF($BV$777="○","",IF(BW860&lt;&gt;"","○",""))</f>
        <v/>
      </c>
      <c r="BW860" s="305" t="str">
        <f>DBCS(IF(LEN(R857)&gt;48,MID(R857,49,48),""))</f>
        <v/>
      </c>
      <c r="BX860" s="305"/>
    </row>
    <row r="861" spans="2:76" ht="5.25" customHeight="1" x14ac:dyDescent="0.15">
      <c r="B861" s="272"/>
      <c r="C861" s="273"/>
      <c r="D861" s="274"/>
      <c r="G861" s="308"/>
      <c r="H861" s="308"/>
      <c r="I861" s="308"/>
      <c r="J861" s="308"/>
      <c r="K861" s="308"/>
      <c r="L861" s="308"/>
      <c r="M861" s="308"/>
      <c r="N861" s="308"/>
      <c r="O861" s="308"/>
      <c r="P861" s="308"/>
      <c r="Q861" s="309"/>
      <c r="R861" s="314"/>
      <c r="S861" s="315"/>
      <c r="T861" s="315"/>
      <c r="U861" s="315"/>
      <c r="V861" s="315"/>
      <c r="W861" s="315"/>
      <c r="X861" s="315"/>
      <c r="Y861" s="315"/>
      <c r="Z861" s="315"/>
      <c r="AA861" s="315"/>
      <c r="AB861" s="315"/>
      <c r="AC861" s="315"/>
      <c r="AD861" s="315"/>
      <c r="AE861" s="315"/>
      <c r="AF861" s="315"/>
      <c r="AG861" s="315"/>
      <c r="AH861" s="315"/>
      <c r="AI861" s="315"/>
      <c r="AJ861" s="315"/>
      <c r="AK861" s="315"/>
      <c r="AL861" s="315"/>
      <c r="AM861" s="315"/>
      <c r="AN861" s="315"/>
      <c r="AO861" s="315"/>
      <c r="AP861" s="315"/>
      <c r="AQ861" s="315"/>
      <c r="AR861" s="315"/>
      <c r="AS861" s="315"/>
      <c r="AT861" s="315"/>
      <c r="AU861" s="315"/>
      <c r="AV861" s="315"/>
      <c r="AW861" s="315"/>
      <c r="AX861" s="315"/>
      <c r="AY861" s="315"/>
      <c r="AZ861" s="315"/>
      <c r="BA861" s="315"/>
      <c r="BB861" s="315"/>
      <c r="BC861" s="315"/>
      <c r="BD861" s="315"/>
      <c r="BE861" s="315"/>
      <c r="BF861" s="315"/>
      <c r="BG861" s="315"/>
      <c r="BH861" s="315"/>
      <c r="BI861" s="315"/>
      <c r="BJ861" s="315"/>
      <c r="BK861" s="315"/>
      <c r="BL861" s="315"/>
      <c r="BM861" s="315"/>
      <c r="BN861" s="315"/>
      <c r="BO861" s="315"/>
      <c r="BP861" s="315"/>
      <c r="BQ861" s="315"/>
      <c r="BR861" s="315"/>
      <c r="BS861" s="315"/>
      <c r="BT861" s="316"/>
      <c r="BU861" s="307"/>
      <c r="BV861" s="306"/>
      <c r="BW861" s="305"/>
      <c r="BX861" s="305"/>
    </row>
    <row r="862" spans="2:76" ht="5.25" customHeight="1" x14ac:dyDescent="0.15">
      <c r="B862" s="272"/>
      <c r="C862" s="273"/>
      <c r="D862" s="274"/>
      <c r="G862" s="308"/>
      <c r="H862" s="308"/>
      <c r="I862" s="308"/>
      <c r="J862" s="308"/>
      <c r="K862" s="308"/>
      <c r="L862" s="308"/>
      <c r="M862" s="308"/>
      <c r="N862" s="308"/>
      <c r="O862" s="308"/>
      <c r="P862" s="308"/>
      <c r="Q862" s="309"/>
      <c r="R862" s="314"/>
      <c r="S862" s="315"/>
      <c r="T862" s="315"/>
      <c r="U862" s="315"/>
      <c r="V862" s="315"/>
      <c r="W862" s="315"/>
      <c r="X862" s="315"/>
      <c r="Y862" s="315"/>
      <c r="Z862" s="315"/>
      <c r="AA862" s="315"/>
      <c r="AB862" s="315"/>
      <c r="AC862" s="315"/>
      <c r="AD862" s="315"/>
      <c r="AE862" s="315"/>
      <c r="AF862" s="315"/>
      <c r="AG862" s="315"/>
      <c r="AH862" s="315"/>
      <c r="AI862" s="315"/>
      <c r="AJ862" s="315"/>
      <c r="AK862" s="315"/>
      <c r="AL862" s="315"/>
      <c r="AM862" s="315"/>
      <c r="AN862" s="315"/>
      <c r="AO862" s="315"/>
      <c r="AP862" s="315"/>
      <c r="AQ862" s="315"/>
      <c r="AR862" s="315"/>
      <c r="AS862" s="315"/>
      <c r="AT862" s="315"/>
      <c r="AU862" s="315"/>
      <c r="AV862" s="315"/>
      <c r="AW862" s="315"/>
      <c r="AX862" s="315"/>
      <c r="AY862" s="315"/>
      <c r="AZ862" s="315"/>
      <c r="BA862" s="315"/>
      <c r="BB862" s="315"/>
      <c r="BC862" s="315"/>
      <c r="BD862" s="315"/>
      <c r="BE862" s="315"/>
      <c r="BF862" s="315"/>
      <c r="BG862" s="315"/>
      <c r="BH862" s="315"/>
      <c r="BI862" s="315"/>
      <c r="BJ862" s="315"/>
      <c r="BK862" s="315"/>
      <c r="BL862" s="315"/>
      <c r="BM862" s="315"/>
      <c r="BN862" s="315"/>
      <c r="BO862" s="315"/>
      <c r="BP862" s="315"/>
      <c r="BQ862" s="315"/>
      <c r="BR862" s="315"/>
      <c r="BS862" s="315"/>
      <c r="BT862" s="316"/>
      <c r="BU862" s="307"/>
      <c r="BV862" s="306"/>
      <c r="BW862" s="305"/>
      <c r="BX862" s="305"/>
    </row>
    <row r="863" spans="2:76" ht="5.25" customHeight="1" x14ac:dyDescent="0.15">
      <c r="B863" s="272"/>
      <c r="C863" s="273"/>
      <c r="D863" s="274"/>
      <c r="G863" s="308"/>
      <c r="H863" s="308"/>
      <c r="I863" s="308"/>
      <c r="J863" s="308"/>
      <c r="K863" s="308"/>
      <c r="L863" s="308"/>
      <c r="M863" s="308"/>
      <c r="N863" s="308"/>
      <c r="O863" s="308"/>
      <c r="P863" s="308"/>
      <c r="Q863" s="309"/>
      <c r="R863" s="314"/>
      <c r="S863" s="315"/>
      <c r="T863" s="315"/>
      <c r="U863" s="315"/>
      <c r="V863" s="315"/>
      <c r="W863" s="315"/>
      <c r="X863" s="315"/>
      <c r="Y863" s="315"/>
      <c r="Z863" s="315"/>
      <c r="AA863" s="315"/>
      <c r="AB863" s="315"/>
      <c r="AC863" s="315"/>
      <c r="AD863" s="315"/>
      <c r="AE863" s="315"/>
      <c r="AF863" s="315"/>
      <c r="AG863" s="315"/>
      <c r="AH863" s="315"/>
      <c r="AI863" s="315"/>
      <c r="AJ863" s="315"/>
      <c r="AK863" s="315"/>
      <c r="AL863" s="315"/>
      <c r="AM863" s="315"/>
      <c r="AN863" s="315"/>
      <c r="AO863" s="315"/>
      <c r="AP863" s="315"/>
      <c r="AQ863" s="315"/>
      <c r="AR863" s="315"/>
      <c r="AS863" s="315"/>
      <c r="AT863" s="315"/>
      <c r="AU863" s="315"/>
      <c r="AV863" s="315"/>
      <c r="AW863" s="315"/>
      <c r="AX863" s="315"/>
      <c r="AY863" s="315"/>
      <c r="AZ863" s="315"/>
      <c r="BA863" s="315"/>
      <c r="BB863" s="315"/>
      <c r="BC863" s="315"/>
      <c r="BD863" s="315"/>
      <c r="BE863" s="315"/>
      <c r="BF863" s="315"/>
      <c r="BG863" s="315"/>
      <c r="BH863" s="315"/>
      <c r="BI863" s="315"/>
      <c r="BJ863" s="315"/>
      <c r="BK863" s="315"/>
      <c r="BL863" s="315"/>
      <c r="BM863" s="315"/>
      <c r="BN863" s="315"/>
      <c r="BO863" s="315"/>
      <c r="BP863" s="315"/>
      <c r="BQ863" s="315"/>
      <c r="BR863" s="315"/>
      <c r="BS863" s="315"/>
      <c r="BT863" s="316"/>
      <c r="BU863" s="307" t="str">
        <f>IF(BV863="","",COUNTIFS($BV$197:BV863,"○"))&amp;BV863</f>
        <v/>
      </c>
      <c r="BV863" s="306" t="str">
        <f>IF($BV$777="○","",IF(BW863&lt;&gt;"","○",""))</f>
        <v/>
      </c>
      <c r="BW863" s="305" t="str">
        <f>DBCS(IF(LEN(R857)&gt;98,MID(R857,97,48),""))</f>
        <v/>
      </c>
      <c r="BX863" s="305"/>
    </row>
    <row r="864" spans="2:76" ht="5.25" customHeight="1" x14ac:dyDescent="0.15">
      <c r="B864" s="272"/>
      <c r="C864" s="273"/>
      <c r="D864" s="274"/>
      <c r="G864" s="308"/>
      <c r="H864" s="308"/>
      <c r="I864" s="308"/>
      <c r="J864" s="308"/>
      <c r="K864" s="308"/>
      <c r="L864" s="308"/>
      <c r="M864" s="308"/>
      <c r="N864" s="308"/>
      <c r="O864" s="308"/>
      <c r="P864" s="308"/>
      <c r="Q864" s="309"/>
      <c r="R864" s="314"/>
      <c r="S864" s="315"/>
      <c r="T864" s="315"/>
      <c r="U864" s="315"/>
      <c r="V864" s="315"/>
      <c r="W864" s="315"/>
      <c r="X864" s="315"/>
      <c r="Y864" s="315"/>
      <c r="Z864" s="315"/>
      <c r="AA864" s="315"/>
      <c r="AB864" s="315"/>
      <c r="AC864" s="315"/>
      <c r="AD864" s="315"/>
      <c r="AE864" s="315"/>
      <c r="AF864" s="315"/>
      <c r="AG864" s="315"/>
      <c r="AH864" s="315"/>
      <c r="AI864" s="315"/>
      <c r="AJ864" s="315"/>
      <c r="AK864" s="315"/>
      <c r="AL864" s="315"/>
      <c r="AM864" s="315"/>
      <c r="AN864" s="315"/>
      <c r="AO864" s="315"/>
      <c r="AP864" s="315"/>
      <c r="AQ864" s="315"/>
      <c r="AR864" s="315"/>
      <c r="AS864" s="315"/>
      <c r="AT864" s="315"/>
      <c r="AU864" s="315"/>
      <c r="AV864" s="315"/>
      <c r="AW864" s="315"/>
      <c r="AX864" s="315"/>
      <c r="AY864" s="315"/>
      <c r="AZ864" s="315"/>
      <c r="BA864" s="315"/>
      <c r="BB864" s="315"/>
      <c r="BC864" s="315"/>
      <c r="BD864" s="315"/>
      <c r="BE864" s="315"/>
      <c r="BF864" s="315"/>
      <c r="BG864" s="315"/>
      <c r="BH864" s="315"/>
      <c r="BI864" s="315"/>
      <c r="BJ864" s="315"/>
      <c r="BK864" s="315"/>
      <c r="BL864" s="315"/>
      <c r="BM864" s="315"/>
      <c r="BN864" s="315"/>
      <c r="BO864" s="315"/>
      <c r="BP864" s="315"/>
      <c r="BQ864" s="315"/>
      <c r="BR864" s="315"/>
      <c r="BS864" s="315"/>
      <c r="BT864" s="316"/>
      <c r="BU864" s="307"/>
      <c r="BV864" s="306"/>
      <c r="BW864" s="305"/>
      <c r="BX864" s="305"/>
    </row>
    <row r="865" spans="2:76" ht="5.25" customHeight="1" x14ac:dyDescent="0.15">
      <c r="B865" s="272"/>
      <c r="C865" s="273"/>
      <c r="D865" s="274"/>
      <c r="G865" s="308"/>
      <c r="H865" s="308"/>
      <c r="I865" s="308"/>
      <c r="J865" s="308"/>
      <c r="K865" s="308"/>
      <c r="L865" s="308"/>
      <c r="M865" s="308"/>
      <c r="N865" s="308"/>
      <c r="O865" s="308"/>
      <c r="P865" s="308"/>
      <c r="Q865" s="309"/>
      <c r="R865" s="317"/>
      <c r="S865" s="318"/>
      <c r="T865" s="318"/>
      <c r="U865" s="318"/>
      <c r="V865" s="318"/>
      <c r="W865" s="318"/>
      <c r="X865" s="318"/>
      <c r="Y865" s="318"/>
      <c r="Z865" s="318"/>
      <c r="AA865" s="318"/>
      <c r="AB865" s="318"/>
      <c r="AC865" s="318"/>
      <c r="AD865" s="318"/>
      <c r="AE865" s="318"/>
      <c r="AF865" s="318"/>
      <c r="AG865" s="318"/>
      <c r="AH865" s="318"/>
      <c r="AI865" s="318"/>
      <c r="AJ865" s="318"/>
      <c r="AK865" s="318"/>
      <c r="AL865" s="318"/>
      <c r="AM865" s="318"/>
      <c r="AN865" s="318"/>
      <c r="AO865" s="318"/>
      <c r="AP865" s="318"/>
      <c r="AQ865" s="318"/>
      <c r="AR865" s="318"/>
      <c r="AS865" s="318"/>
      <c r="AT865" s="318"/>
      <c r="AU865" s="318"/>
      <c r="AV865" s="318"/>
      <c r="AW865" s="318"/>
      <c r="AX865" s="318"/>
      <c r="AY865" s="318"/>
      <c r="AZ865" s="318"/>
      <c r="BA865" s="318"/>
      <c r="BB865" s="318"/>
      <c r="BC865" s="318"/>
      <c r="BD865" s="318"/>
      <c r="BE865" s="318"/>
      <c r="BF865" s="318"/>
      <c r="BG865" s="318"/>
      <c r="BH865" s="318"/>
      <c r="BI865" s="318"/>
      <c r="BJ865" s="318"/>
      <c r="BK865" s="318"/>
      <c r="BL865" s="318"/>
      <c r="BM865" s="318"/>
      <c r="BN865" s="318"/>
      <c r="BO865" s="318"/>
      <c r="BP865" s="318"/>
      <c r="BQ865" s="318"/>
      <c r="BR865" s="318"/>
      <c r="BS865" s="318"/>
      <c r="BT865" s="319"/>
      <c r="BU865" s="307"/>
      <c r="BV865" s="306"/>
      <c r="BW865" s="305"/>
      <c r="BX865" s="305"/>
    </row>
    <row r="866" spans="2:76" ht="5.25" customHeight="1" x14ac:dyDescent="0.15">
      <c r="B866" s="272"/>
      <c r="C866" s="273"/>
      <c r="D866" s="274"/>
    </row>
    <row r="867" spans="2:76" ht="5.25" customHeight="1" x14ac:dyDescent="0.15">
      <c r="B867" s="272"/>
      <c r="C867" s="273"/>
      <c r="D867" s="274"/>
      <c r="G867" s="320" t="s">
        <v>384</v>
      </c>
      <c r="H867" s="320"/>
      <c r="I867" s="320"/>
      <c r="J867" s="320"/>
      <c r="K867" s="320"/>
      <c r="L867" s="320"/>
      <c r="M867" s="320"/>
      <c r="N867" s="320"/>
      <c r="O867" s="320"/>
      <c r="P867" s="320"/>
      <c r="Q867" s="321"/>
      <c r="R867" s="311"/>
      <c r="S867" s="312"/>
      <c r="T867" s="312"/>
      <c r="U867" s="312"/>
      <c r="V867" s="312"/>
      <c r="W867" s="312"/>
      <c r="X867" s="312"/>
      <c r="Y867" s="312"/>
      <c r="Z867" s="312"/>
      <c r="AA867" s="312"/>
      <c r="AB867" s="312"/>
      <c r="AC867" s="312"/>
      <c r="AD867" s="312"/>
      <c r="AE867" s="312"/>
      <c r="AF867" s="312"/>
      <c r="AG867" s="312"/>
      <c r="AH867" s="312"/>
      <c r="AI867" s="312"/>
      <c r="AJ867" s="312"/>
      <c r="AK867" s="312"/>
      <c r="AL867" s="312"/>
      <c r="AM867" s="312"/>
      <c r="AN867" s="312"/>
      <c r="AO867" s="312"/>
      <c r="AP867" s="312"/>
      <c r="AQ867" s="312"/>
      <c r="AR867" s="312"/>
      <c r="AS867" s="312"/>
      <c r="AT867" s="312"/>
      <c r="AU867" s="312"/>
      <c r="AV867" s="312"/>
      <c r="AW867" s="312"/>
      <c r="AX867" s="312"/>
      <c r="AY867" s="312"/>
      <c r="AZ867" s="312"/>
      <c r="BA867" s="312"/>
      <c r="BB867" s="312"/>
      <c r="BC867" s="312"/>
      <c r="BD867" s="312"/>
      <c r="BE867" s="312"/>
      <c r="BF867" s="312"/>
      <c r="BG867" s="312"/>
      <c r="BH867" s="312"/>
      <c r="BI867" s="312"/>
      <c r="BJ867" s="312"/>
      <c r="BK867" s="312"/>
      <c r="BL867" s="312"/>
      <c r="BM867" s="312"/>
      <c r="BN867" s="312"/>
      <c r="BO867" s="312"/>
      <c r="BP867" s="312"/>
      <c r="BQ867" s="312"/>
      <c r="BR867" s="312"/>
      <c r="BS867" s="312"/>
      <c r="BT867" s="313"/>
      <c r="BU867" s="307" t="str">
        <f>IF(BV867="","",COUNTIFS($BV$197:BV867,"○"))&amp;BV867</f>
        <v/>
      </c>
      <c r="BV867" s="306" t="str">
        <f>IF($BV$777="○","",IF(BW867&lt;&gt;"","○",""))</f>
        <v/>
      </c>
      <c r="BW867" s="305" t="str">
        <f>DBCS(MID(R867,1,48))</f>
        <v/>
      </c>
      <c r="BX867" s="310" t="str">
        <f>IF(ISERROR(VLOOKUP(G867,$CH$768:$CJ$779,3,FALSE)),"",VLOOKUP(G867,$CH$768:$CJ$779,3,FALSE))</f>
        <v>（9）</v>
      </c>
    </row>
    <row r="868" spans="2:76" ht="5.25" customHeight="1" x14ac:dyDescent="0.15">
      <c r="B868" s="272"/>
      <c r="C868" s="273"/>
      <c r="D868" s="274"/>
      <c r="G868" s="320"/>
      <c r="H868" s="320"/>
      <c r="I868" s="320"/>
      <c r="J868" s="320"/>
      <c r="K868" s="320"/>
      <c r="L868" s="320"/>
      <c r="M868" s="320"/>
      <c r="N868" s="320"/>
      <c r="O868" s="320"/>
      <c r="P868" s="320"/>
      <c r="Q868" s="321"/>
      <c r="R868" s="314"/>
      <c r="S868" s="315"/>
      <c r="T868" s="315"/>
      <c r="U868" s="315"/>
      <c r="V868" s="315"/>
      <c r="W868" s="315"/>
      <c r="X868" s="315"/>
      <c r="Y868" s="315"/>
      <c r="Z868" s="315"/>
      <c r="AA868" s="315"/>
      <c r="AB868" s="315"/>
      <c r="AC868" s="315"/>
      <c r="AD868" s="315"/>
      <c r="AE868" s="315"/>
      <c r="AF868" s="315"/>
      <c r="AG868" s="315"/>
      <c r="AH868" s="315"/>
      <c r="AI868" s="315"/>
      <c r="AJ868" s="315"/>
      <c r="AK868" s="315"/>
      <c r="AL868" s="315"/>
      <c r="AM868" s="315"/>
      <c r="AN868" s="315"/>
      <c r="AO868" s="315"/>
      <c r="AP868" s="315"/>
      <c r="AQ868" s="315"/>
      <c r="AR868" s="315"/>
      <c r="AS868" s="315"/>
      <c r="AT868" s="315"/>
      <c r="AU868" s="315"/>
      <c r="AV868" s="315"/>
      <c r="AW868" s="315"/>
      <c r="AX868" s="315"/>
      <c r="AY868" s="315"/>
      <c r="AZ868" s="315"/>
      <c r="BA868" s="315"/>
      <c r="BB868" s="315"/>
      <c r="BC868" s="315"/>
      <c r="BD868" s="315"/>
      <c r="BE868" s="315"/>
      <c r="BF868" s="315"/>
      <c r="BG868" s="315"/>
      <c r="BH868" s="315"/>
      <c r="BI868" s="315"/>
      <c r="BJ868" s="315"/>
      <c r="BK868" s="315"/>
      <c r="BL868" s="315"/>
      <c r="BM868" s="315"/>
      <c r="BN868" s="315"/>
      <c r="BO868" s="315"/>
      <c r="BP868" s="315"/>
      <c r="BQ868" s="315"/>
      <c r="BR868" s="315"/>
      <c r="BS868" s="315"/>
      <c r="BT868" s="316"/>
      <c r="BU868" s="307"/>
      <c r="BV868" s="306"/>
      <c r="BW868" s="305"/>
      <c r="BX868" s="310"/>
    </row>
    <row r="869" spans="2:76" ht="5.25" customHeight="1" x14ac:dyDescent="0.15">
      <c r="B869" s="272"/>
      <c r="C869" s="273"/>
      <c r="D869" s="274"/>
      <c r="G869" s="320"/>
      <c r="H869" s="320"/>
      <c r="I869" s="320"/>
      <c r="J869" s="320"/>
      <c r="K869" s="320"/>
      <c r="L869" s="320"/>
      <c r="M869" s="320"/>
      <c r="N869" s="320"/>
      <c r="O869" s="320"/>
      <c r="P869" s="320"/>
      <c r="Q869" s="321"/>
      <c r="R869" s="314"/>
      <c r="S869" s="315"/>
      <c r="T869" s="315"/>
      <c r="U869" s="315"/>
      <c r="V869" s="315"/>
      <c r="W869" s="315"/>
      <c r="X869" s="315"/>
      <c r="Y869" s="315"/>
      <c r="Z869" s="315"/>
      <c r="AA869" s="315"/>
      <c r="AB869" s="315"/>
      <c r="AC869" s="315"/>
      <c r="AD869" s="315"/>
      <c r="AE869" s="315"/>
      <c r="AF869" s="315"/>
      <c r="AG869" s="315"/>
      <c r="AH869" s="315"/>
      <c r="AI869" s="315"/>
      <c r="AJ869" s="315"/>
      <c r="AK869" s="315"/>
      <c r="AL869" s="315"/>
      <c r="AM869" s="315"/>
      <c r="AN869" s="315"/>
      <c r="AO869" s="315"/>
      <c r="AP869" s="315"/>
      <c r="AQ869" s="315"/>
      <c r="AR869" s="315"/>
      <c r="AS869" s="315"/>
      <c r="AT869" s="315"/>
      <c r="AU869" s="315"/>
      <c r="AV869" s="315"/>
      <c r="AW869" s="315"/>
      <c r="AX869" s="315"/>
      <c r="AY869" s="315"/>
      <c r="AZ869" s="315"/>
      <c r="BA869" s="315"/>
      <c r="BB869" s="315"/>
      <c r="BC869" s="315"/>
      <c r="BD869" s="315"/>
      <c r="BE869" s="315"/>
      <c r="BF869" s="315"/>
      <c r="BG869" s="315"/>
      <c r="BH869" s="315"/>
      <c r="BI869" s="315"/>
      <c r="BJ869" s="315"/>
      <c r="BK869" s="315"/>
      <c r="BL869" s="315"/>
      <c r="BM869" s="315"/>
      <c r="BN869" s="315"/>
      <c r="BO869" s="315"/>
      <c r="BP869" s="315"/>
      <c r="BQ869" s="315"/>
      <c r="BR869" s="315"/>
      <c r="BS869" s="315"/>
      <c r="BT869" s="316"/>
      <c r="BU869" s="307"/>
      <c r="BV869" s="306"/>
      <c r="BW869" s="305"/>
      <c r="BX869" s="310"/>
    </row>
    <row r="870" spans="2:76" ht="5.25" customHeight="1" x14ac:dyDescent="0.15">
      <c r="B870" s="272"/>
      <c r="C870" s="273"/>
      <c r="D870" s="274"/>
      <c r="G870" s="308" t="str">
        <f>"現在"&amp;LEN(R867)&amp;"字"</f>
        <v>現在0字</v>
      </c>
      <c r="H870" s="308"/>
      <c r="I870" s="308"/>
      <c r="J870" s="308"/>
      <c r="K870" s="308"/>
      <c r="L870" s="308"/>
      <c r="M870" s="308"/>
      <c r="N870" s="308"/>
      <c r="O870" s="308"/>
      <c r="P870" s="308"/>
      <c r="Q870" s="309"/>
      <c r="R870" s="314"/>
      <c r="S870" s="315"/>
      <c r="T870" s="315"/>
      <c r="U870" s="315"/>
      <c r="V870" s="315"/>
      <c r="W870" s="315"/>
      <c r="X870" s="315"/>
      <c r="Y870" s="315"/>
      <c r="Z870" s="315"/>
      <c r="AA870" s="315"/>
      <c r="AB870" s="315"/>
      <c r="AC870" s="315"/>
      <c r="AD870" s="315"/>
      <c r="AE870" s="315"/>
      <c r="AF870" s="315"/>
      <c r="AG870" s="315"/>
      <c r="AH870" s="315"/>
      <c r="AI870" s="315"/>
      <c r="AJ870" s="315"/>
      <c r="AK870" s="315"/>
      <c r="AL870" s="315"/>
      <c r="AM870" s="315"/>
      <c r="AN870" s="315"/>
      <c r="AO870" s="315"/>
      <c r="AP870" s="315"/>
      <c r="AQ870" s="315"/>
      <c r="AR870" s="315"/>
      <c r="AS870" s="315"/>
      <c r="AT870" s="315"/>
      <c r="AU870" s="315"/>
      <c r="AV870" s="315"/>
      <c r="AW870" s="315"/>
      <c r="AX870" s="315"/>
      <c r="AY870" s="315"/>
      <c r="AZ870" s="315"/>
      <c r="BA870" s="315"/>
      <c r="BB870" s="315"/>
      <c r="BC870" s="315"/>
      <c r="BD870" s="315"/>
      <c r="BE870" s="315"/>
      <c r="BF870" s="315"/>
      <c r="BG870" s="315"/>
      <c r="BH870" s="315"/>
      <c r="BI870" s="315"/>
      <c r="BJ870" s="315"/>
      <c r="BK870" s="315"/>
      <c r="BL870" s="315"/>
      <c r="BM870" s="315"/>
      <c r="BN870" s="315"/>
      <c r="BO870" s="315"/>
      <c r="BP870" s="315"/>
      <c r="BQ870" s="315"/>
      <c r="BR870" s="315"/>
      <c r="BS870" s="315"/>
      <c r="BT870" s="316"/>
      <c r="BU870" s="307" t="str">
        <f>IF(BV870="","",COUNTIFS($BV$197:BV870,"○"))&amp;BV870</f>
        <v/>
      </c>
      <c r="BV870" s="306" t="str">
        <f>IF($BV$777="○","",IF(BW870&lt;&gt;"","○",""))</f>
        <v/>
      </c>
      <c r="BW870" s="305" t="str">
        <f>DBCS(IF(LEN(R867)&gt;48,MID(R867,49,48),""))</f>
        <v/>
      </c>
      <c r="BX870" s="305"/>
    </row>
    <row r="871" spans="2:76" ht="5.25" customHeight="1" x14ac:dyDescent="0.15">
      <c r="B871" s="272"/>
      <c r="C871" s="273"/>
      <c r="D871" s="274"/>
      <c r="G871" s="308"/>
      <c r="H871" s="308"/>
      <c r="I871" s="308"/>
      <c r="J871" s="308"/>
      <c r="K871" s="308"/>
      <c r="L871" s="308"/>
      <c r="M871" s="308"/>
      <c r="N871" s="308"/>
      <c r="O871" s="308"/>
      <c r="P871" s="308"/>
      <c r="Q871" s="309"/>
      <c r="R871" s="314"/>
      <c r="S871" s="315"/>
      <c r="T871" s="315"/>
      <c r="U871" s="315"/>
      <c r="V871" s="315"/>
      <c r="W871" s="315"/>
      <c r="X871" s="315"/>
      <c r="Y871" s="315"/>
      <c r="Z871" s="315"/>
      <c r="AA871" s="315"/>
      <c r="AB871" s="315"/>
      <c r="AC871" s="315"/>
      <c r="AD871" s="315"/>
      <c r="AE871" s="315"/>
      <c r="AF871" s="315"/>
      <c r="AG871" s="315"/>
      <c r="AH871" s="315"/>
      <c r="AI871" s="315"/>
      <c r="AJ871" s="315"/>
      <c r="AK871" s="315"/>
      <c r="AL871" s="315"/>
      <c r="AM871" s="315"/>
      <c r="AN871" s="315"/>
      <c r="AO871" s="315"/>
      <c r="AP871" s="315"/>
      <c r="AQ871" s="315"/>
      <c r="AR871" s="315"/>
      <c r="AS871" s="315"/>
      <c r="AT871" s="315"/>
      <c r="AU871" s="315"/>
      <c r="AV871" s="315"/>
      <c r="AW871" s="315"/>
      <c r="AX871" s="315"/>
      <c r="AY871" s="315"/>
      <c r="AZ871" s="315"/>
      <c r="BA871" s="315"/>
      <c r="BB871" s="315"/>
      <c r="BC871" s="315"/>
      <c r="BD871" s="315"/>
      <c r="BE871" s="315"/>
      <c r="BF871" s="315"/>
      <c r="BG871" s="315"/>
      <c r="BH871" s="315"/>
      <c r="BI871" s="315"/>
      <c r="BJ871" s="315"/>
      <c r="BK871" s="315"/>
      <c r="BL871" s="315"/>
      <c r="BM871" s="315"/>
      <c r="BN871" s="315"/>
      <c r="BO871" s="315"/>
      <c r="BP871" s="315"/>
      <c r="BQ871" s="315"/>
      <c r="BR871" s="315"/>
      <c r="BS871" s="315"/>
      <c r="BT871" s="316"/>
      <c r="BU871" s="307"/>
      <c r="BV871" s="306"/>
      <c r="BW871" s="305"/>
      <c r="BX871" s="305"/>
    </row>
    <row r="872" spans="2:76" ht="5.25" customHeight="1" x14ac:dyDescent="0.15">
      <c r="B872" s="272"/>
      <c r="C872" s="273"/>
      <c r="D872" s="274"/>
      <c r="G872" s="308"/>
      <c r="H872" s="308"/>
      <c r="I872" s="308"/>
      <c r="J872" s="308"/>
      <c r="K872" s="308"/>
      <c r="L872" s="308"/>
      <c r="M872" s="308"/>
      <c r="N872" s="308"/>
      <c r="O872" s="308"/>
      <c r="P872" s="308"/>
      <c r="Q872" s="309"/>
      <c r="R872" s="314"/>
      <c r="S872" s="315"/>
      <c r="T872" s="315"/>
      <c r="U872" s="315"/>
      <c r="V872" s="315"/>
      <c r="W872" s="315"/>
      <c r="X872" s="315"/>
      <c r="Y872" s="315"/>
      <c r="Z872" s="315"/>
      <c r="AA872" s="315"/>
      <c r="AB872" s="315"/>
      <c r="AC872" s="315"/>
      <c r="AD872" s="315"/>
      <c r="AE872" s="315"/>
      <c r="AF872" s="315"/>
      <c r="AG872" s="315"/>
      <c r="AH872" s="315"/>
      <c r="AI872" s="315"/>
      <c r="AJ872" s="315"/>
      <c r="AK872" s="315"/>
      <c r="AL872" s="315"/>
      <c r="AM872" s="315"/>
      <c r="AN872" s="315"/>
      <c r="AO872" s="315"/>
      <c r="AP872" s="315"/>
      <c r="AQ872" s="315"/>
      <c r="AR872" s="315"/>
      <c r="AS872" s="315"/>
      <c r="AT872" s="315"/>
      <c r="AU872" s="315"/>
      <c r="AV872" s="315"/>
      <c r="AW872" s="315"/>
      <c r="AX872" s="315"/>
      <c r="AY872" s="315"/>
      <c r="AZ872" s="315"/>
      <c r="BA872" s="315"/>
      <c r="BB872" s="315"/>
      <c r="BC872" s="315"/>
      <c r="BD872" s="315"/>
      <c r="BE872" s="315"/>
      <c r="BF872" s="315"/>
      <c r="BG872" s="315"/>
      <c r="BH872" s="315"/>
      <c r="BI872" s="315"/>
      <c r="BJ872" s="315"/>
      <c r="BK872" s="315"/>
      <c r="BL872" s="315"/>
      <c r="BM872" s="315"/>
      <c r="BN872" s="315"/>
      <c r="BO872" s="315"/>
      <c r="BP872" s="315"/>
      <c r="BQ872" s="315"/>
      <c r="BR872" s="315"/>
      <c r="BS872" s="315"/>
      <c r="BT872" s="316"/>
      <c r="BU872" s="307"/>
      <c r="BV872" s="306"/>
      <c r="BW872" s="305"/>
      <c r="BX872" s="305"/>
    </row>
    <row r="873" spans="2:76" ht="5.25" customHeight="1" x14ac:dyDescent="0.15">
      <c r="B873" s="272"/>
      <c r="C873" s="273"/>
      <c r="D873" s="274"/>
      <c r="G873" s="308"/>
      <c r="H873" s="308"/>
      <c r="I873" s="308"/>
      <c r="J873" s="308"/>
      <c r="K873" s="308"/>
      <c r="L873" s="308"/>
      <c r="M873" s="308"/>
      <c r="N873" s="308"/>
      <c r="O873" s="308"/>
      <c r="P873" s="308"/>
      <c r="Q873" s="309"/>
      <c r="R873" s="314"/>
      <c r="S873" s="315"/>
      <c r="T873" s="315"/>
      <c r="U873" s="315"/>
      <c r="V873" s="315"/>
      <c r="W873" s="315"/>
      <c r="X873" s="315"/>
      <c r="Y873" s="315"/>
      <c r="Z873" s="315"/>
      <c r="AA873" s="315"/>
      <c r="AB873" s="315"/>
      <c r="AC873" s="315"/>
      <c r="AD873" s="315"/>
      <c r="AE873" s="315"/>
      <c r="AF873" s="315"/>
      <c r="AG873" s="315"/>
      <c r="AH873" s="315"/>
      <c r="AI873" s="315"/>
      <c r="AJ873" s="315"/>
      <c r="AK873" s="315"/>
      <c r="AL873" s="315"/>
      <c r="AM873" s="315"/>
      <c r="AN873" s="315"/>
      <c r="AO873" s="315"/>
      <c r="AP873" s="315"/>
      <c r="AQ873" s="315"/>
      <c r="AR873" s="315"/>
      <c r="AS873" s="315"/>
      <c r="AT873" s="315"/>
      <c r="AU873" s="315"/>
      <c r="AV873" s="315"/>
      <c r="AW873" s="315"/>
      <c r="AX873" s="315"/>
      <c r="AY873" s="315"/>
      <c r="AZ873" s="315"/>
      <c r="BA873" s="315"/>
      <c r="BB873" s="315"/>
      <c r="BC873" s="315"/>
      <c r="BD873" s="315"/>
      <c r="BE873" s="315"/>
      <c r="BF873" s="315"/>
      <c r="BG873" s="315"/>
      <c r="BH873" s="315"/>
      <c r="BI873" s="315"/>
      <c r="BJ873" s="315"/>
      <c r="BK873" s="315"/>
      <c r="BL873" s="315"/>
      <c r="BM873" s="315"/>
      <c r="BN873" s="315"/>
      <c r="BO873" s="315"/>
      <c r="BP873" s="315"/>
      <c r="BQ873" s="315"/>
      <c r="BR873" s="315"/>
      <c r="BS873" s="315"/>
      <c r="BT873" s="316"/>
      <c r="BU873" s="307" t="str">
        <f>IF(BV873="","",COUNTIFS($BV$197:BV873,"○"))&amp;BV873</f>
        <v/>
      </c>
      <c r="BV873" s="306" t="str">
        <f>IF($BV$777="○","",IF(BW873&lt;&gt;"","○",""))</f>
        <v/>
      </c>
      <c r="BW873" s="305" t="str">
        <f>DBCS(IF(LEN(R867)&gt;98,MID(R867,97,48),""))</f>
        <v/>
      </c>
      <c r="BX873" s="305"/>
    </row>
    <row r="874" spans="2:76" ht="5.25" customHeight="1" x14ac:dyDescent="0.15">
      <c r="B874" s="272"/>
      <c r="C874" s="273"/>
      <c r="D874" s="274"/>
      <c r="G874" s="308"/>
      <c r="H874" s="308"/>
      <c r="I874" s="308"/>
      <c r="J874" s="308"/>
      <c r="K874" s="308"/>
      <c r="L874" s="308"/>
      <c r="M874" s="308"/>
      <c r="N874" s="308"/>
      <c r="O874" s="308"/>
      <c r="P874" s="308"/>
      <c r="Q874" s="309"/>
      <c r="R874" s="314"/>
      <c r="S874" s="315"/>
      <c r="T874" s="315"/>
      <c r="U874" s="315"/>
      <c r="V874" s="315"/>
      <c r="W874" s="315"/>
      <c r="X874" s="315"/>
      <c r="Y874" s="315"/>
      <c r="Z874" s="315"/>
      <c r="AA874" s="315"/>
      <c r="AB874" s="315"/>
      <c r="AC874" s="315"/>
      <c r="AD874" s="315"/>
      <c r="AE874" s="315"/>
      <c r="AF874" s="315"/>
      <c r="AG874" s="315"/>
      <c r="AH874" s="315"/>
      <c r="AI874" s="315"/>
      <c r="AJ874" s="315"/>
      <c r="AK874" s="315"/>
      <c r="AL874" s="315"/>
      <c r="AM874" s="315"/>
      <c r="AN874" s="315"/>
      <c r="AO874" s="315"/>
      <c r="AP874" s="315"/>
      <c r="AQ874" s="315"/>
      <c r="AR874" s="315"/>
      <c r="AS874" s="315"/>
      <c r="AT874" s="315"/>
      <c r="AU874" s="315"/>
      <c r="AV874" s="315"/>
      <c r="AW874" s="315"/>
      <c r="AX874" s="315"/>
      <c r="AY874" s="315"/>
      <c r="AZ874" s="315"/>
      <c r="BA874" s="315"/>
      <c r="BB874" s="315"/>
      <c r="BC874" s="315"/>
      <c r="BD874" s="315"/>
      <c r="BE874" s="315"/>
      <c r="BF874" s="315"/>
      <c r="BG874" s="315"/>
      <c r="BH874" s="315"/>
      <c r="BI874" s="315"/>
      <c r="BJ874" s="315"/>
      <c r="BK874" s="315"/>
      <c r="BL874" s="315"/>
      <c r="BM874" s="315"/>
      <c r="BN874" s="315"/>
      <c r="BO874" s="315"/>
      <c r="BP874" s="315"/>
      <c r="BQ874" s="315"/>
      <c r="BR874" s="315"/>
      <c r="BS874" s="315"/>
      <c r="BT874" s="316"/>
      <c r="BU874" s="307"/>
      <c r="BV874" s="306"/>
      <c r="BW874" s="305"/>
      <c r="BX874" s="305"/>
    </row>
    <row r="875" spans="2:76" ht="5.25" customHeight="1" x14ac:dyDescent="0.15">
      <c r="B875" s="272"/>
      <c r="C875" s="273"/>
      <c r="D875" s="274"/>
      <c r="G875" s="308"/>
      <c r="H875" s="308"/>
      <c r="I875" s="308"/>
      <c r="J875" s="308"/>
      <c r="K875" s="308"/>
      <c r="L875" s="308"/>
      <c r="M875" s="308"/>
      <c r="N875" s="308"/>
      <c r="O875" s="308"/>
      <c r="P875" s="308"/>
      <c r="Q875" s="309"/>
      <c r="R875" s="317"/>
      <c r="S875" s="318"/>
      <c r="T875" s="318"/>
      <c r="U875" s="318"/>
      <c r="V875" s="318"/>
      <c r="W875" s="318"/>
      <c r="X875" s="318"/>
      <c r="Y875" s="318"/>
      <c r="Z875" s="318"/>
      <c r="AA875" s="318"/>
      <c r="AB875" s="318"/>
      <c r="AC875" s="318"/>
      <c r="AD875" s="318"/>
      <c r="AE875" s="318"/>
      <c r="AF875" s="318"/>
      <c r="AG875" s="318"/>
      <c r="AH875" s="318"/>
      <c r="AI875" s="318"/>
      <c r="AJ875" s="318"/>
      <c r="AK875" s="318"/>
      <c r="AL875" s="318"/>
      <c r="AM875" s="318"/>
      <c r="AN875" s="318"/>
      <c r="AO875" s="318"/>
      <c r="AP875" s="318"/>
      <c r="AQ875" s="318"/>
      <c r="AR875" s="318"/>
      <c r="AS875" s="318"/>
      <c r="AT875" s="318"/>
      <c r="AU875" s="318"/>
      <c r="AV875" s="318"/>
      <c r="AW875" s="318"/>
      <c r="AX875" s="318"/>
      <c r="AY875" s="318"/>
      <c r="AZ875" s="318"/>
      <c r="BA875" s="318"/>
      <c r="BB875" s="318"/>
      <c r="BC875" s="318"/>
      <c r="BD875" s="318"/>
      <c r="BE875" s="318"/>
      <c r="BF875" s="318"/>
      <c r="BG875" s="318"/>
      <c r="BH875" s="318"/>
      <c r="BI875" s="318"/>
      <c r="BJ875" s="318"/>
      <c r="BK875" s="318"/>
      <c r="BL875" s="318"/>
      <c r="BM875" s="318"/>
      <c r="BN875" s="318"/>
      <c r="BO875" s="318"/>
      <c r="BP875" s="318"/>
      <c r="BQ875" s="318"/>
      <c r="BR875" s="318"/>
      <c r="BS875" s="318"/>
      <c r="BT875" s="319"/>
      <c r="BU875" s="307"/>
      <c r="BV875" s="306"/>
      <c r="BW875" s="305"/>
      <c r="BX875" s="305"/>
    </row>
    <row r="876" spans="2:76" ht="5.25" customHeight="1" x14ac:dyDescent="0.15">
      <c r="B876" s="272"/>
      <c r="C876" s="273"/>
      <c r="D876" s="274"/>
    </row>
    <row r="877" spans="2:76" ht="5.25" customHeight="1" x14ac:dyDescent="0.15">
      <c r="B877" s="272"/>
      <c r="C877" s="273"/>
      <c r="D877" s="274"/>
      <c r="G877" s="320" t="s">
        <v>281</v>
      </c>
      <c r="H877" s="320"/>
      <c r="I877" s="320"/>
      <c r="J877" s="320"/>
      <c r="K877" s="320"/>
      <c r="L877" s="320"/>
      <c r="M877" s="320"/>
      <c r="N877" s="320"/>
      <c r="O877" s="320"/>
      <c r="P877" s="320"/>
      <c r="Q877" s="321"/>
      <c r="R877" s="311"/>
      <c r="S877" s="312"/>
      <c r="T877" s="312"/>
      <c r="U877" s="312"/>
      <c r="V877" s="312"/>
      <c r="W877" s="312"/>
      <c r="X877" s="312"/>
      <c r="Y877" s="312"/>
      <c r="Z877" s="312"/>
      <c r="AA877" s="312"/>
      <c r="AB877" s="312"/>
      <c r="AC877" s="312"/>
      <c r="AD877" s="312"/>
      <c r="AE877" s="312"/>
      <c r="AF877" s="312"/>
      <c r="AG877" s="312"/>
      <c r="AH877" s="312"/>
      <c r="AI877" s="312"/>
      <c r="AJ877" s="312"/>
      <c r="AK877" s="312"/>
      <c r="AL877" s="312"/>
      <c r="AM877" s="312"/>
      <c r="AN877" s="312"/>
      <c r="AO877" s="312"/>
      <c r="AP877" s="312"/>
      <c r="AQ877" s="312"/>
      <c r="AR877" s="312"/>
      <c r="AS877" s="312"/>
      <c r="AT877" s="312"/>
      <c r="AU877" s="312"/>
      <c r="AV877" s="312"/>
      <c r="AW877" s="312"/>
      <c r="AX877" s="312"/>
      <c r="AY877" s="312"/>
      <c r="AZ877" s="312"/>
      <c r="BA877" s="312"/>
      <c r="BB877" s="312"/>
      <c r="BC877" s="312"/>
      <c r="BD877" s="312"/>
      <c r="BE877" s="312"/>
      <c r="BF877" s="312"/>
      <c r="BG877" s="312"/>
      <c r="BH877" s="312"/>
      <c r="BI877" s="312"/>
      <c r="BJ877" s="312"/>
      <c r="BK877" s="312"/>
      <c r="BL877" s="312"/>
      <c r="BM877" s="312"/>
      <c r="BN877" s="312"/>
      <c r="BO877" s="312"/>
      <c r="BP877" s="312"/>
      <c r="BQ877" s="312"/>
      <c r="BR877" s="312"/>
      <c r="BS877" s="312"/>
      <c r="BT877" s="313"/>
      <c r="BU877" s="307" t="str">
        <f>IF(BV877="","",COUNTIFS($BV$197:BV877,"○"))&amp;BV877</f>
        <v/>
      </c>
      <c r="BV877" s="306" t="str">
        <f>IF($BV$777="○","",IF(BW877&lt;&gt;"","○",""))</f>
        <v/>
      </c>
      <c r="BW877" s="305" t="str">
        <f>DBCS(MID(R877,1,48))</f>
        <v/>
      </c>
      <c r="BX877" s="310" t="str">
        <f>IF(ISERROR(VLOOKUP(G877,$CH$768:$CJ$779,3,FALSE)),"",VLOOKUP(G877,$CH$768:$CJ$779,3,FALSE))</f>
        <v>（10）</v>
      </c>
    </row>
    <row r="878" spans="2:76" ht="5.25" customHeight="1" x14ac:dyDescent="0.15">
      <c r="B878" s="272"/>
      <c r="C878" s="273"/>
      <c r="D878" s="274"/>
      <c r="G878" s="320"/>
      <c r="H878" s="320"/>
      <c r="I878" s="320"/>
      <c r="J878" s="320"/>
      <c r="K878" s="320"/>
      <c r="L878" s="320"/>
      <c r="M878" s="320"/>
      <c r="N878" s="320"/>
      <c r="O878" s="320"/>
      <c r="P878" s="320"/>
      <c r="Q878" s="321"/>
      <c r="R878" s="314"/>
      <c r="S878" s="315"/>
      <c r="T878" s="315"/>
      <c r="U878" s="315"/>
      <c r="V878" s="315"/>
      <c r="W878" s="315"/>
      <c r="X878" s="315"/>
      <c r="Y878" s="315"/>
      <c r="Z878" s="315"/>
      <c r="AA878" s="315"/>
      <c r="AB878" s="315"/>
      <c r="AC878" s="315"/>
      <c r="AD878" s="315"/>
      <c r="AE878" s="315"/>
      <c r="AF878" s="315"/>
      <c r="AG878" s="315"/>
      <c r="AH878" s="315"/>
      <c r="AI878" s="315"/>
      <c r="AJ878" s="315"/>
      <c r="AK878" s="315"/>
      <c r="AL878" s="315"/>
      <c r="AM878" s="315"/>
      <c r="AN878" s="315"/>
      <c r="AO878" s="315"/>
      <c r="AP878" s="315"/>
      <c r="AQ878" s="315"/>
      <c r="AR878" s="315"/>
      <c r="AS878" s="315"/>
      <c r="AT878" s="315"/>
      <c r="AU878" s="315"/>
      <c r="AV878" s="315"/>
      <c r="AW878" s="315"/>
      <c r="AX878" s="315"/>
      <c r="AY878" s="315"/>
      <c r="AZ878" s="315"/>
      <c r="BA878" s="315"/>
      <c r="BB878" s="315"/>
      <c r="BC878" s="315"/>
      <c r="BD878" s="315"/>
      <c r="BE878" s="315"/>
      <c r="BF878" s="315"/>
      <c r="BG878" s="315"/>
      <c r="BH878" s="315"/>
      <c r="BI878" s="315"/>
      <c r="BJ878" s="315"/>
      <c r="BK878" s="315"/>
      <c r="BL878" s="315"/>
      <c r="BM878" s="315"/>
      <c r="BN878" s="315"/>
      <c r="BO878" s="315"/>
      <c r="BP878" s="315"/>
      <c r="BQ878" s="315"/>
      <c r="BR878" s="315"/>
      <c r="BS878" s="315"/>
      <c r="BT878" s="316"/>
      <c r="BU878" s="307"/>
      <c r="BV878" s="306"/>
      <c r="BW878" s="305"/>
      <c r="BX878" s="310"/>
    </row>
    <row r="879" spans="2:76" ht="5.25" customHeight="1" x14ac:dyDescent="0.15">
      <c r="B879" s="272"/>
      <c r="C879" s="273"/>
      <c r="D879" s="274"/>
      <c r="G879" s="320"/>
      <c r="H879" s="320"/>
      <c r="I879" s="320"/>
      <c r="J879" s="320"/>
      <c r="K879" s="320"/>
      <c r="L879" s="320"/>
      <c r="M879" s="320"/>
      <c r="N879" s="320"/>
      <c r="O879" s="320"/>
      <c r="P879" s="320"/>
      <c r="Q879" s="321"/>
      <c r="R879" s="314"/>
      <c r="S879" s="315"/>
      <c r="T879" s="315"/>
      <c r="U879" s="315"/>
      <c r="V879" s="315"/>
      <c r="W879" s="315"/>
      <c r="X879" s="315"/>
      <c r="Y879" s="315"/>
      <c r="Z879" s="315"/>
      <c r="AA879" s="315"/>
      <c r="AB879" s="315"/>
      <c r="AC879" s="315"/>
      <c r="AD879" s="315"/>
      <c r="AE879" s="315"/>
      <c r="AF879" s="315"/>
      <c r="AG879" s="315"/>
      <c r="AH879" s="315"/>
      <c r="AI879" s="315"/>
      <c r="AJ879" s="315"/>
      <c r="AK879" s="315"/>
      <c r="AL879" s="315"/>
      <c r="AM879" s="315"/>
      <c r="AN879" s="315"/>
      <c r="AO879" s="315"/>
      <c r="AP879" s="315"/>
      <c r="AQ879" s="315"/>
      <c r="AR879" s="315"/>
      <c r="AS879" s="315"/>
      <c r="AT879" s="315"/>
      <c r="AU879" s="315"/>
      <c r="AV879" s="315"/>
      <c r="AW879" s="315"/>
      <c r="AX879" s="315"/>
      <c r="AY879" s="315"/>
      <c r="AZ879" s="315"/>
      <c r="BA879" s="315"/>
      <c r="BB879" s="315"/>
      <c r="BC879" s="315"/>
      <c r="BD879" s="315"/>
      <c r="BE879" s="315"/>
      <c r="BF879" s="315"/>
      <c r="BG879" s="315"/>
      <c r="BH879" s="315"/>
      <c r="BI879" s="315"/>
      <c r="BJ879" s="315"/>
      <c r="BK879" s="315"/>
      <c r="BL879" s="315"/>
      <c r="BM879" s="315"/>
      <c r="BN879" s="315"/>
      <c r="BO879" s="315"/>
      <c r="BP879" s="315"/>
      <c r="BQ879" s="315"/>
      <c r="BR879" s="315"/>
      <c r="BS879" s="315"/>
      <c r="BT879" s="316"/>
      <c r="BU879" s="307"/>
      <c r="BV879" s="306"/>
      <c r="BW879" s="305"/>
      <c r="BX879" s="310"/>
    </row>
    <row r="880" spans="2:76" ht="5.25" customHeight="1" x14ac:dyDescent="0.15">
      <c r="B880" s="272"/>
      <c r="C880" s="273"/>
      <c r="D880" s="274"/>
      <c r="G880" s="308" t="str">
        <f>"現在"&amp;LEN(R877)&amp;"字"</f>
        <v>現在0字</v>
      </c>
      <c r="H880" s="308"/>
      <c r="I880" s="308"/>
      <c r="J880" s="308"/>
      <c r="K880" s="308"/>
      <c r="L880" s="308"/>
      <c r="M880" s="308"/>
      <c r="N880" s="308"/>
      <c r="O880" s="308"/>
      <c r="P880" s="308"/>
      <c r="Q880" s="309"/>
      <c r="R880" s="314"/>
      <c r="S880" s="315"/>
      <c r="T880" s="315"/>
      <c r="U880" s="315"/>
      <c r="V880" s="315"/>
      <c r="W880" s="315"/>
      <c r="X880" s="315"/>
      <c r="Y880" s="315"/>
      <c r="Z880" s="315"/>
      <c r="AA880" s="315"/>
      <c r="AB880" s="315"/>
      <c r="AC880" s="315"/>
      <c r="AD880" s="315"/>
      <c r="AE880" s="315"/>
      <c r="AF880" s="315"/>
      <c r="AG880" s="315"/>
      <c r="AH880" s="315"/>
      <c r="AI880" s="315"/>
      <c r="AJ880" s="315"/>
      <c r="AK880" s="315"/>
      <c r="AL880" s="315"/>
      <c r="AM880" s="315"/>
      <c r="AN880" s="315"/>
      <c r="AO880" s="315"/>
      <c r="AP880" s="315"/>
      <c r="AQ880" s="315"/>
      <c r="AR880" s="315"/>
      <c r="AS880" s="315"/>
      <c r="AT880" s="315"/>
      <c r="AU880" s="315"/>
      <c r="AV880" s="315"/>
      <c r="AW880" s="315"/>
      <c r="AX880" s="315"/>
      <c r="AY880" s="315"/>
      <c r="AZ880" s="315"/>
      <c r="BA880" s="315"/>
      <c r="BB880" s="315"/>
      <c r="BC880" s="315"/>
      <c r="BD880" s="315"/>
      <c r="BE880" s="315"/>
      <c r="BF880" s="315"/>
      <c r="BG880" s="315"/>
      <c r="BH880" s="315"/>
      <c r="BI880" s="315"/>
      <c r="BJ880" s="315"/>
      <c r="BK880" s="315"/>
      <c r="BL880" s="315"/>
      <c r="BM880" s="315"/>
      <c r="BN880" s="315"/>
      <c r="BO880" s="315"/>
      <c r="BP880" s="315"/>
      <c r="BQ880" s="315"/>
      <c r="BR880" s="315"/>
      <c r="BS880" s="315"/>
      <c r="BT880" s="316"/>
      <c r="BU880" s="307" t="str">
        <f>IF(BV880="","",COUNTIFS($BV$197:BV880,"○"))&amp;BV880</f>
        <v/>
      </c>
      <c r="BV880" s="306" t="str">
        <f>IF($BV$777="○","",IF(BW880&lt;&gt;"","○",""))</f>
        <v/>
      </c>
      <c r="BW880" s="305" t="str">
        <f>DBCS(IF(LEN(R877)&gt;48,MID(R877,49,48),""))</f>
        <v/>
      </c>
      <c r="BX880" s="305"/>
    </row>
    <row r="881" spans="2:76" ht="5.25" customHeight="1" x14ac:dyDescent="0.15">
      <c r="B881" s="272"/>
      <c r="C881" s="273"/>
      <c r="D881" s="274"/>
      <c r="G881" s="308"/>
      <c r="H881" s="308"/>
      <c r="I881" s="308"/>
      <c r="J881" s="308"/>
      <c r="K881" s="308"/>
      <c r="L881" s="308"/>
      <c r="M881" s="308"/>
      <c r="N881" s="308"/>
      <c r="O881" s="308"/>
      <c r="P881" s="308"/>
      <c r="Q881" s="309"/>
      <c r="R881" s="314"/>
      <c r="S881" s="315"/>
      <c r="T881" s="315"/>
      <c r="U881" s="315"/>
      <c r="V881" s="315"/>
      <c r="W881" s="315"/>
      <c r="X881" s="315"/>
      <c r="Y881" s="315"/>
      <c r="Z881" s="315"/>
      <c r="AA881" s="315"/>
      <c r="AB881" s="315"/>
      <c r="AC881" s="315"/>
      <c r="AD881" s="315"/>
      <c r="AE881" s="315"/>
      <c r="AF881" s="315"/>
      <c r="AG881" s="315"/>
      <c r="AH881" s="315"/>
      <c r="AI881" s="315"/>
      <c r="AJ881" s="315"/>
      <c r="AK881" s="315"/>
      <c r="AL881" s="315"/>
      <c r="AM881" s="315"/>
      <c r="AN881" s="315"/>
      <c r="AO881" s="315"/>
      <c r="AP881" s="315"/>
      <c r="AQ881" s="315"/>
      <c r="AR881" s="315"/>
      <c r="AS881" s="315"/>
      <c r="AT881" s="315"/>
      <c r="AU881" s="315"/>
      <c r="AV881" s="315"/>
      <c r="AW881" s="315"/>
      <c r="AX881" s="315"/>
      <c r="AY881" s="315"/>
      <c r="AZ881" s="315"/>
      <c r="BA881" s="315"/>
      <c r="BB881" s="315"/>
      <c r="BC881" s="315"/>
      <c r="BD881" s="315"/>
      <c r="BE881" s="315"/>
      <c r="BF881" s="315"/>
      <c r="BG881" s="315"/>
      <c r="BH881" s="315"/>
      <c r="BI881" s="315"/>
      <c r="BJ881" s="315"/>
      <c r="BK881" s="315"/>
      <c r="BL881" s="315"/>
      <c r="BM881" s="315"/>
      <c r="BN881" s="315"/>
      <c r="BO881" s="315"/>
      <c r="BP881" s="315"/>
      <c r="BQ881" s="315"/>
      <c r="BR881" s="315"/>
      <c r="BS881" s="315"/>
      <c r="BT881" s="316"/>
      <c r="BU881" s="307"/>
      <c r="BV881" s="306"/>
      <c r="BW881" s="305"/>
      <c r="BX881" s="305"/>
    </row>
    <row r="882" spans="2:76" ht="5.25" customHeight="1" x14ac:dyDescent="0.15">
      <c r="B882" s="272"/>
      <c r="C882" s="273"/>
      <c r="D882" s="274"/>
      <c r="G882" s="308"/>
      <c r="H882" s="308"/>
      <c r="I882" s="308"/>
      <c r="J882" s="308"/>
      <c r="K882" s="308"/>
      <c r="L882" s="308"/>
      <c r="M882" s="308"/>
      <c r="N882" s="308"/>
      <c r="O882" s="308"/>
      <c r="P882" s="308"/>
      <c r="Q882" s="309"/>
      <c r="R882" s="314"/>
      <c r="S882" s="315"/>
      <c r="T882" s="315"/>
      <c r="U882" s="315"/>
      <c r="V882" s="315"/>
      <c r="W882" s="315"/>
      <c r="X882" s="315"/>
      <c r="Y882" s="315"/>
      <c r="Z882" s="315"/>
      <c r="AA882" s="315"/>
      <c r="AB882" s="315"/>
      <c r="AC882" s="315"/>
      <c r="AD882" s="315"/>
      <c r="AE882" s="315"/>
      <c r="AF882" s="315"/>
      <c r="AG882" s="315"/>
      <c r="AH882" s="315"/>
      <c r="AI882" s="315"/>
      <c r="AJ882" s="315"/>
      <c r="AK882" s="315"/>
      <c r="AL882" s="315"/>
      <c r="AM882" s="315"/>
      <c r="AN882" s="315"/>
      <c r="AO882" s="315"/>
      <c r="AP882" s="315"/>
      <c r="AQ882" s="315"/>
      <c r="AR882" s="315"/>
      <c r="AS882" s="315"/>
      <c r="AT882" s="315"/>
      <c r="AU882" s="315"/>
      <c r="AV882" s="315"/>
      <c r="AW882" s="315"/>
      <c r="AX882" s="315"/>
      <c r="AY882" s="315"/>
      <c r="AZ882" s="315"/>
      <c r="BA882" s="315"/>
      <c r="BB882" s="315"/>
      <c r="BC882" s="315"/>
      <c r="BD882" s="315"/>
      <c r="BE882" s="315"/>
      <c r="BF882" s="315"/>
      <c r="BG882" s="315"/>
      <c r="BH882" s="315"/>
      <c r="BI882" s="315"/>
      <c r="BJ882" s="315"/>
      <c r="BK882" s="315"/>
      <c r="BL882" s="315"/>
      <c r="BM882" s="315"/>
      <c r="BN882" s="315"/>
      <c r="BO882" s="315"/>
      <c r="BP882" s="315"/>
      <c r="BQ882" s="315"/>
      <c r="BR882" s="315"/>
      <c r="BS882" s="315"/>
      <c r="BT882" s="316"/>
      <c r="BU882" s="307"/>
      <c r="BV882" s="306"/>
      <c r="BW882" s="305"/>
      <c r="BX882" s="305"/>
    </row>
    <row r="883" spans="2:76" ht="5.25" customHeight="1" x14ac:dyDescent="0.15">
      <c r="B883" s="272"/>
      <c r="C883" s="273"/>
      <c r="D883" s="274"/>
      <c r="G883" s="308"/>
      <c r="H883" s="308"/>
      <c r="I883" s="308"/>
      <c r="J883" s="308"/>
      <c r="K883" s="308"/>
      <c r="L883" s="308"/>
      <c r="M883" s="308"/>
      <c r="N883" s="308"/>
      <c r="O883" s="308"/>
      <c r="P883" s="308"/>
      <c r="Q883" s="309"/>
      <c r="R883" s="314"/>
      <c r="S883" s="315"/>
      <c r="T883" s="315"/>
      <c r="U883" s="315"/>
      <c r="V883" s="315"/>
      <c r="W883" s="315"/>
      <c r="X883" s="315"/>
      <c r="Y883" s="315"/>
      <c r="Z883" s="315"/>
      <c r="AA883" s="315"/>
      <c r="AB883" s="315"/>
      <c r="AC883" s="315"/>
      <c r="AD883" s="315"/>
      <c r="AE883" s="315"/>
      <c r="AF883" s="315"/>
      <c r="AG883" s="315"/>
      <c r="AH883" s="315"/>
      <c r="AI883" s="315"/>
      <c r="AJ883" s="315"/>
      <c r="AK883" s="315"/>
      <c r="AL883" s="315"/>
      <c r="AM883" s="315"/>
      <c r="AN883" s="315"/>
      <c r="AO883" s="315"/>
      <c r="AP883" s="315"/>
      <c r="AQ883" s="315"/>
      <c r="AR883" s="315"/>
      <c r="AS883" s="315"/>
      <c r="AT883" s="315"/>
      <c r="AU883" s="315"/>
      <c r="AV883" s="315"/>
      <c r="AW883" s="315"/>
      <c r="AX883" s="315"/>
      <c r="AY883" s="315"/>
      <c r="AZ883" s="315"/>
      <c r="BA883" s="315"/>
      <c r="BB883" s="315"/>
      <c r="BC883" s="315"/>
      <c r="BD883" s="315"/>
      <c r="BE883" s="315"/>
      <c r="BF883" s="315"/>
      <c r="BG883" s="315"/>
      <c r="BH883" s="315"/>
      <c r="BI883" s="315"/>
      <c r="BJ883" s="315"/>
      <c r="BK883" s="315"/>
      <c r="BL883" s="315"/>
      <c r="BM883" s="315"/>
      <c r="BN883" s="315"/>
      <c r="BO883" s="315"/>
      <c r="BP883" s="315"/>
      <c r="BQ883" s="315"/>
      <c r="BR883" s="315"/>
      <c r="BS883" s="315"/>
      <c r="BT883" s="316"/>
      <c r="BU883" s="307" t="str">
        <f>IF(BV883="","",COUNTIFS($BV$197:BV883,"○"))&amp;BV883</f>
        <v/>
      </c>
      <c r="BV883" s="306" t="str">
        <f>IF($BV$777="○","",IF(BW883&lt;&gt;"","○",""))</f>
        <v/>
      </c>
      <c r="BW883" s="305" t="str">
        <f>DBCS(IF(LEN(R877)&gt;98,MID(R877,97,48),""))</f>
        <v/>
      </c>
      <c r="BX883" s="305"/>
    </row>
    <row r="884" spans="2:76" ht="5.25" customHeight="1" x14ac:dyDescent="0.15">
      <c r="B884" s="272"/>
      <c r="C884" s="273"/>
      <c r="D884" s="274"/>
      <c r="G884" s="308"/>
      <c r="H884" s="308"/>
      <c r="I884" s="308"/>
      <c r="J884" s="308"/>
      <c r="K884" s="308"/>
      <c r="L884" s="308"/>
      <c r="M884" s="308"/>
      <c r="N884" s="308"/>
      <c r="O884" s="308"/>
      <c r="P884" s="308"/>
      <c r="Q884" s="309"/>
      <c r="R884" s="314"/>
      <c r="S884" s="315"/>
      <c r="T884" s="315"/>
      <c r="U884" s="315"/>
      <c r="V884" s="315"/>
      <c r="W884" s="315"/>
      <c r="X884" s="315"/>
      <c r="Y884" s="315"/>
      <c r="Z884" s="315"/>
      <c r="AA884" s="315"/>
      <c r="AB884" s="315"/>
      <c r="AC884" s="315"/>
      <c r="AD884" s="315"/>
      <c r="AE884" s="315"/>
      <c r="AF884" s="315"/>
      <c r="AG884" s="315"/>
      <c r="AH884" s="315"/>
      <c r="AI884" s="315"/>
      <c r="AJ884" s="315"/>
      <c r="AK884" s="315"/>
      <c r="AL884" s="315"/>
      <c r="AM884" s="315"/>
      <c r="AN884" s="315"/>
      <c r="AO884" s="315"/>
      <c r="AP884" s="315"/>
      <c r="AQ884" s="315"/>
      <c r="AR884" s="315"/>
      <c r="AS884" s="315"/>
      <c r="AT884" s="315"/>
      <c r="AU884" s="315"/>
      <c r="AV884" s="315"/>
      <c r="AW884" s="315"/>
      <c r="AX884" s="315"/>
      <c r="AY884" s="315"/>
      <c r="AZ884" s="315"/>
      <c r="BA884" s="315"/>
      <c r="BB884" s="315"/>
      <c r="BC884" s="315"/>
      <c r="BD884" s="315"/>
      <c r="BE884" s="315"/>
      <c r="BF884" s="315"/>
      <c r="BG884" s="315"/>
      <c r="BH884" s="315"/>
      <c r="BI884" s="315"/>
      <c r="BJ884" s="315"/>
      <c r="BK884" s="315"/>
      <c r="BL884" s="315"/>
      <c r="BM884" s="315"/>
      <c r="BN884" s="315"/>
      <c r="BO884" s="315"/>
      <c r="BP884" s="315"/>
      <c r="BQ884" s="315"/>
      <c r="BR884" s="315"/>
      <c r="BS884" s="315"/>
      <c r="BT884" s="316"/>
      <c r="BU884" s="307"/>
      <c r="BV884" s="306"/>
      <c r="BW884" s="305"/>
      <c r="BX884" s="305"/>
    </row>
    <row r="885" spans="2:76" ht="5.25" customHeight="1" x14ac:dyDescent="0.15">
      <c r="B885" s="272"/>
      <c r="C885" s="273"/>
      <c r="D885" s="274"/>
      <c r="G885" s="308"/>
      <c r="H885" s="308"/>
      <c r="I885" s="308"/>
      <c r="J885" s="308"/>
      <c r="K885" s="308"/>
      <c r="L885" s="308"/>
      <c r="M885" s="308"/>
      <c r="N885" s="308"/>
      <c r="O885" s="308"/>
      <c r="P885" s="308"/>
      <c r="Q885" s="309"/>
      <c r="R885" s="317"/>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8"/>
      <c r="AO885" s="318"/>
      <c r="AP885" s="318"/>
      <c r="AQ885" s="318"/>
      <c r="AR885" s="318"/>
      <c r="AS885" s="318"/>
      <c r="AT885" s="318"/>
      <c r="AU885" s="318"/>
      <c r="AV885" s="318"/>
      <c r="AW885" s="318"/>
      <c r="AX885" s="318"/>
      <c r="AY885" s="318"/>
      <c r="AZ885" s="318"/>
      <c r="BA885" s="318"/>
      <c r="BB885" s="318"/>
      <c r="BC885" s="318"/>
      <c r="BD885" s="318"/>
      <c r="BE885" s="318"/>
      <c r="BF885" s="318"/>
      <c r="BG885" s="318"/>
      <c r="BH885" s="318"/>
      <c r="BI885" s="318"/>
      <c r="BJ885" s="318"/>
      <c r="BK885" s="318"/>
      <c r="BL885" s="318"/>
      <c r="BM885" s="318"/>
      <c r="BN885" s="318"/>
      <c r="BO885" s="318"/>
      <c r="BP885" s="318"/>
      <c r="BQ885" s="318"/>
      <c r="BR885" s="318"/>
      <c r="BS885" s="318"/>
      <c r="BT885" s="319"/>
      <c r="BU885" s="307"/>
      <c r="BV885" s="306"/>
      <c r="BW885" s="305"/>
      <c r="BX885" s="305"/>
    </row>
    <row r="886" spans="2:76" ht="5.25" customHeight="1" x14ac:dyDescent="0.15">
      <c r="B886" s="272"/>
      <c r="C886" s="273"/>
      <c r="D886" s="274"/>
    </row>
    <row r="887" spans="2:76" ht="5.25" customHeight="1" x14ac:dyDescent="0.15">
      <c r="B887" s="272"/>
      <c r="C887" s="273"/>
      <c r="D887" s="274"/>
      <c r="G887" s="320" t="s">
        <v>282</v>
      </c>
      <c r="H887" s="320"/>
      <c r="I887" s="320"/>
      <c r="J887" s="320"/>
      <c r="K887" s="320"/>
      <c r="L887" s="320"/>
      <c r="M887" s="320"/>
      <c r="N887" s="320"/>
      <c r="O887" s="320"/>
      <c r="P887" s="320"/>
      <c r="Q887" s="321"/>
      <c r="R887" s="311"/>
      <c r="S887" s="312"/>
      <c r="T887" s="312"/>
      <c r="U887" s="312"/>
      <c r="V887" s="312"/>
      <c r="W887" s="312"/>
      <c r="X887" s="312"/>
      <c r="Y887" s="312"/>
      <c r="Z887" s="312"/>
      <c r="AA887" s="312"/>
      <c r="AB887" s="312"/>
      <c r="AC887" s="312"/>
      <c r="AD887" s="312"/>
      <c r="AE887" s="312"/>
      <c r="AF887" s="312"/>
      <c r="AG887" s="312"/>
      <c r="AH887" s="312"/>
      <c r="AI887" s="312"/>
      <c r="AJ887" s="312"/>
      <c r="AK887" s="312"/>
      <c r="AL887" s="312"/>
      <c r="AM887" s="312"/>
      <c r="AN887" s="312"/>
      <c r="AO887" s="312"/>
      <c r="AP887" s="312"/>
      <c r="AQ887" s="312"/>
      <c r="AR887" s="312"/>
      <c r="AS887" s="312"/>
      <c r="AT887" s="312"/>
      <c r="AU887" s="312"/>
      <c r="AV887" s="312"/>
      <c r="AW887" s="312"/>
      <c r="AX887" s="312"/>
      <c r="AY887" s="312"/>
      <c r="AZ887" s="312"/>
      <c r="BA887" s="312"/>
      <c r="BB887" s="312"/>
      <c r="BC887" s="312"/>
      <c r="BD887" s="312"/>
      <c r="BE887" s="312"/>
      <c r="BF887" s="312"/>
      <c r="BG887" s="312"/>
      <c r="BH887" s="312"/>
      <c r="BI887" s="312"/>
      <c r="BJ887" s="312"/>
      <c r="BK887" s="312"/>
      <c r="BL887" s="312"/>
      <c r="BM887" s="312"/>
      <c r="BN887" s="312"/>
      <c r="BO887" s="312"/>
      <c r="BP887" s="312"/>
      <c r="BQ887" s="312"/>
      <c r="BR887" s="312"/>
      <c r="BS887" s="312"/>
      <c r="BT887" s="313"/>
      <c r="BU887" s="306" t="str">
        <f>IF(BV887="","",COUNTIFS($BV$197:BV887,"○"))&amp;BV887</f>
        <v/>
      </c>
      <c r="BV887" s="306" t="str">
        <f>IF($BV$777="○","",IF(BW887&lt;&gt;"","○",""))</f>
        <v/>
      </c>
      <c r="BW887" s="305" t="str">
        <f>DBCS(MID(R887,1,48))</f>
        <v/>
      </c>
      <c r="BX887" s="310" t="str">
        <f>IF(ISERROR(VLOOKUP(G887,$CH$768:$CJ$779,3,FALSE)),"",VLOOKUP(G887,$CH$768:$CJ$779,3,FALSE))</f>
        <v>（11）</v>
      </c>
    </row>
    <row r="888" spans="2:76" ht="5.25" customHeight="1" x14ac:dyDescent="0.15">
      <c r="B888" s="272"/>
      <c r="C888" s="273"/>
      <c r="D888" s="274"/>
      <c r="G888" s="320"/>
      <c r="H888" s="320"/>
      <c r="I888" s="320"/>
      <c r="J888" s="320"/>
      <c r="K888" s="320"/>
      <c r="L888" s="320"/>
      <c r="M888" s="320"/>
      <c r="N888" s="320"/>
      <c r="O888" s="320"/>
      <c r="P888" s="320"/>
      <c r="Q888" s="321"/>
      <c r="R888" s="314"/>
      <c r="S888" s="315"/>
      <c r="T888" s="315"/>
      <c r="U888" s="315"/>
      <c r="V888" s="315"/>
      <c r="W888" s="315"/>
      <c r="X888" s="315"/>
      <c r="Y888" s="315"/>
      <c r="Z888" s="315"/>
      <c r="AA888" s="315"/>
      <c r="AB888" s="315"/>
      <c r="AC888" s="315"/>
      <c r="AD888" s="315"/>
      <c r="AE888" s="315"/>
      <c r="AF888" s="315"/>
      <c r="AG888" s="315"/>
      <c r="AH888" s="315"/>
      <c r="AI888" s="315"/>
      <c r="AJ888" s="315"/>
      <c r="AK888" s="315"/>
      <c r="AL888" s="315"/>
      <c r="AM888" s="315"/>
      <c r="AN888" s="315"/>
      <c r="AO888" s="315"/>
      <c r="AP888" s="315"/>
      <c r="AQ888" s="315"/>
      <c r="AR888" s="315"/>
      <c r="AS888" s="315"/>
      <c r="AT888" s="315"/>
      <c r="AU888" s="315"/>
      <c r="AV888" s="315"/>
      <c r="AW888" s="315"/>
      <c r="AX888" s="315"/>
      <c r="AY888" s="315"/>
      <c r="AZ888" s="315"/>
      <c r="BA888" s="315"/>
      <c r="BB888" s="315"/>
      <c r="BC888" s="315"/>
      <c r="BD888" s="315"/>
      <c r="BE888" s="315"/>
      <c r="BF888" s="315"/>
      <c r="BG888" s="315"/>
      <c r="BH888" s="315"/>
      <c r="BI888" s="315"/>
      <c r="BJ888" s="315"/>
      <c r="BK888" s="315"/>
      <c r="BL888" s="315"/>
      <c r="BM888" s="315"/>
      <c r="BN888" s="315"/>
      <c r="BO888" s="315"/>
      <c r="BP888" s="315"/>
      <c r="BQ888" s="315"/>
      <c r="BR888" s="315"/>
      <c r="BS888" s="315"/>
      <c r="BT888" s="316"/>
      <c r="BU888" s="306"/>
      <c r="BV888" s="306"/>
      <c r="BW888" s="305"/>
      <c r="BX888" s="310"/>
    </row>
    <row r="889" spans="2:76" ht="5.25" customHeight="1" x14ac:dyDescent="0.15">
      <c r="B889" s="272"/>
      <c r="C889" s="273"/>
      <c r="D889" s="274"/>
      <c r="G889" s="320"/>
      <c r="H889" s="320"/>
      <c r="I889" s="320"/>
      <c r="J889" s="320"/>
      <c r="K889" s="320"/>
      <c r="L889" s="320"/>
      <c r="M889" s="320"/>
      <c r="N889" s="320"/>
      <c r="O889" s="320"/>
      <c r="P889" s="320"/>
      <c r="Q889" s="321"/>
      <c r="R889" s="314"/>
      <c r="S889" s="315"/>
      <c r="T889" s="315"/>
      <c r="U889" s="315"/>
      <c r="V889" s="315"/>
      <c r="W889" s="315"/>
      <c r="X889" s="315"/>
      <c r="Y889" s="315"/>
      <c r="Z889" s="315"/>
      <c r="AA889" s="315"/>
      <c r="AB889" s="315"/>
      <c r="AC889" s="315"/>
      <c r="AD889" s="315"/>
      <c r="AE889" s="315"/>
      <c r="AF889" s="315"/>
      <c r="AG889" s="315"/>
      <c r="AH889" s="315"/>
      <c r="AI889" s="315"/>
      <c r="AJ889" s="315"/>
      <c r="AK889" s="315"/>
      <c r="AL889" s="315"/>
      <c r="AM889" s="315"/>
      <c r="AN889" s="315"/>
      <c r="AO889" s="315"/>
      <c r="AP889" s="315"/>
      <c r="AQ889" s="315"/>
      <c r="AR889" s="315"/>
      <c r="AS889" s="315"/>
      <c r="AT889" s="315"/>
      <c r="AU889" s="315"/>
      <c r="AV889" s="315"/>
      <c r="AW889" s="315"/>
      <c r="AX889" s="315"/>
      <c r="AY889" s="315"/>
      <c r="AZ889" s="315"/>
      <c r="BA889" s="315"/>
      <c r="BB889" s="315"/>
      <c r="BC889" s="315"/>
      <c r="BD889" s="315"/>
      <c r="BE889" s="315"/>
      <c r="BF889" s="315"/>
      <c r="BG889" s="315"/>
      <c r="BH889" s="315"/>
      <c r="BI889" s="315"/>
      <c r="BJ889" s="315"/>
      <c r="BK889" s="315"/>
      <c r="BL889" s="315"/>
      <c r="BM889" s="315"/>
      <c r="BN889" s="315"/>
      <c r="BO889" s="315"/>
      <c r="BP889" s="315"/>
      <c r="BQ889" s="315"/>
      <c r="BR889" s="315"/>
      <c r="BS889" s="315"/>
      <c r="BT889" s="316"/>
      <c r="BU889" s="306"/>
      <c r="BV889" s="306"/>
      <c r="BW889" s="305"/>
      <c r="BX889" s="310"/>
    </row>
    <row r="890" spans="2:76" ht="5.25" customHeight="1" x14ac:dyDescent="0.15">
      <c r="B890" s="272"/>
      <c r="C890" s="273"/>
      <c r="D890" s="274"/>
      <c r="G890" s="308" t="str">
        <f>"現在"&amp;LEN(R887)&amp;"字"</f>
        <v>現在0字</v>
      </c>
      <c r="H890" s="308"/>
      <c r="I890" s="308"/>
      <c r="J890" s="308"/>
      <c r="K890" s="308"/>
      <c r="L890" s="308"/>
      <c r="M890" s="308"/>
      <c r="N890" s="308"/>
      <c r="O890" s="308"/>
      <c r="P890" s="308"/>
      <c r="Q890" s="309"/>
      <c r="R890" s="314"/>
      <c r="S890" s="315"/>
      <c r="T890" s="315"/>
      <c r="U890" s="315"/>
      <c r="V890" s="315"/>
      <c r="W890" s="315"/>
      <c r="X890" s="315"/>
      <c r="Y890" s="315"/>
      <c r="Z890" s="315"/>
      <c r="AA890" s="315"/>
      <c r="AB890" s="315"/>
      <c r="AC890" s="315"/>
      <c r="AD890" s="315"/>
      <c r="AE890" s="315"/>
      <c r="AF890" s="315"/>
      <c r="AG890" s="315"/>
      <c r="AH890" s="315"/>
      <c r="AI890" s="315"/>
      <c r="AJ890" s="315"/>
      <c r="AK890" s="315"/>
      <c r="AL890" s="315"/>
      <c r="AM890" s="315"/>
      <c r="AN890" s="315"/>
      <c r="AO890" s="315"/>
      <c r="AP890" s="315"/>
      <c r="AQ890" s="315"/>
      <c r="AR890" s="315"/>
      <c r="AS890" s="315"/>
      <c r="AT890" s="315"/>
      <c r="AU890" s="315"/>
      <c r="AV890" s="315"/>
      <c r="AW890" s="315"/>
      <c r="AX890" s="315"/>
      <c r="AY890" s="315"/>
      <c r="AZ890" s="315"/>
      <c r="BA890" s="315"/>
      <c r="BB890" s="315"/>
      <c r="BC890" s="315"/>
      <c r="BD890" s="315"/>
      <c r="BE890" s="315"/>
      <c r="BF890" s="315"/>
      <c r="BG890" s="315"/>
      <c r="BH890" s="315"/>
      <c r="BI890" s="315"/>
      <c r="BJ890" s="315"/>
      <c r="BK890" s="315"/>
      <c r="BL890" s="315"/>
      <c r="BM890" s="315"/>
      <c r="BN890" s="315"/>
      <c r="BO890" s="315"/>
      <c r="BP890" s="315"/>
      <c r="BQ890" s="315"/>
      <c r="BR890" s="315"/>
      <c r="BS890" s="315"/>
      <c r="BT890" s="316"/>
      <c r="BU890" s="306" t="str">
        <f>IF(BV890="","",COUNTIFS($BV$197:BV890,"○"))&amp;BV890</f>
        <v/>
      </c>
      <c r="BV890" s="306" t="str">
        <f>IF($BV$777="○","",IF(BW890&lt;&gt;"","○",""))</f>
        <v/>
      </c>
      <c r="BW890" s="305" t="str">
        <f>DBCS(IF(LEN(R887)&gt;48,MID(R887,49,48),""))</f>
        <v/>
      </c>
      <c r="BX890" s="305"/>
    </row>
    <row r="891" spans="2:76" ht="5.25" customHeight="1" x14ac:dyDescent="0.15">
      <c r="B891" s="272"/>
      <c r="C891" s="273"/>
      <c r="D891" s="274"/>
      <c r="G891" s="308"/>
      <c r="H891" s="308"/>
      <c r="I891" s="308"/>
      <c r="J891" s="308"/>
      <c r="K891" s="308"/>
      <c r="L891" s="308"/>
      <c r="M891" s="308"/>
      <c r="N891" s="308"/>
      <c r="O891" s="308"/>
      <c r="P891" s="308"/>
      <c r="Q891" s="309"/>
      <c r="R891" s="314"/>
      <c r="S891" s="315"/>
      <c r="T891" s="315"/>
      <c r="U891" s="315"/>
      <c r="V891" s="315"/>
      <c r="W891" s="315"/>
      <c r="X891" s="315"/>
      <c r="Y891" s="315"/>
      <c r="Z891" s="315"/>
      <c r="AA891" s="315"/>
      <c r="AB891" s="315"/>
      <c r="AC891" s="315"/>
      <c r="AD891" s="315"/>
      <c r="AE891" s="315"/>
      <c r="AF891" s="315"/>
      <c r="AG891" s="315"/>
      <c r="AH891" s="315"/>
      <c r="AI891" s="315"/>
      <c r="AJ891" s="315"/>
      <c r="AK891" s="315"/>
      <c r="AL891" s="315"/>
      <c r="AM891" s="315"/>
      <c r="AN891" s="315"/>
      <c r="AO891" s="315"/>
      <c r="AP891" s="315"/>
      <c r="AQ891" s="315"/>
      <c r="AR891" s="315"/>
      <c r="AS891" s="315"/>
      <c r="AT891" s="315"/>
      <c r="AU891" s="315"/>
      <c r="AV891" s="315"/>
      <c r="AW891" s="315"/>
      <c r="AX891" s="315"/>
      <c r="AY891" s="315"/>
      <c r="AZ891" s="315"/>
      <c r="BA891" s="315"/>
      <c r="BB891" s="315"/>
      <c r="BC891" s="315"/>
      <c r="BD891" s="315"/>
      <c r="BE891" s="315"/>
      <c r="BF891" s="315"/>
      <c r="BG891" s="315"/>
      <c r="BH891" s="315"/>
      <c r="BI891" s="315"/>
      <c r="BJ891" s="315"/>
      <c r="BK891" s="315"/>
      <c r="BL891" s="315"/>
      <c r="BM891" s="315"/>
      <c r="BN891" s="315"/>
      <c r="BO891" s="315"/>
      <c r="BP891" s="315"/>
      <c r="BQ891" s="315"/>
      <c r="BR891" s="315"/>
      <c r="BS891" s="315"/>
      <c r="BT891" s="316"/>
      <c r="BU891" s="306"/>
      <c r="BV891" s="306"/>
      <c r="BW891" s="305"/>
      <c r="BX891" s="305"/>
    </row>
    <row r="892" spans="2:76" ht="5.25" customHeight="1" x14ac:dyDescent="0.15">
      <c r="B892" s="272"/>
      <c r="C892" s="273"/>
      <c r="D892" s="274"/>
      <c r="G892" s="308"/>
      <c r="H892" s="308"/>
      <c r="I892" s="308"/>
      <c r="J892" s="308"/>
      <c r="K892" s="308"/>
      <c r="L892" s="308"/>
      <c r="M892" s="308"/>
      <c r="N892" s="308"/>
      <c r="O892" s="308"/>
      <c r="P892" s="308"/>
      <c r="Q892" s="309"/>
      <c r="R892" s="314"/>
      <c r="S892" s="315"/>
      <c r="T892" s="315"/>
      <c r="U892" s="315"/>
      <c r="V892" s="315"/>
      <c r="W892" s="315"/>
      <c r="X892" s="315"/>
      <c r="Y892" s="315"/>
      <c r="Z892" s="315"/>
      <c r="AA892" s="315"/>
      <c r="AB892" s="315"/>
      <c r="AC892" s="315"/>
      <c r="AD892" s="315"/>
      <c r="AE892" s="315"/>
      <c r="AF892" s="315"/>
      <c r="AG892" s="315"/>
      <c r="AH892" s="315"/>
      <c r="AI892" s="315"/>
      <c r="AJ892" s="315"/>
      <c r="AK892" s="315"/>
      <c r="AL892" s="315"/>
      <c r="AM892" s="315"/>
      <c r="AN892" s="315"/>
      <c r="AO892" s="315"/>
      <c r="AP892" s="315"/>
      <c r="AQ892" s="315"/>
      <c r="AR892" s="315"/>
      <c r="AS892" s="315"/>
      <c r="AT892" s="315"/>
      <c r="AU892" s="315"/>
      <c r="AV892" s="315"/>
      <c r="AW892" s="315"/>
      <c r="AX892" s="315"/>
      <c r="AY892" s="315"/>
      <c r="AZ892" s="315"/>
      <c r="BA892" s="315"/>
      <c r="BB892" s="315"/>
      <c r="BC892" s="315"/>
      <c r="BD892" s="315"/>
      <c r="BE892" s="315"/>
      <c r="BF892" s="315"/>
      <c r="BG892" s="315"/>
      <c r="BH892" s="315"/>
      <c r="BI892" s="315"/>
      <c r="BJ892" s="315"/>
      <c r="BK892" s="315"/>
      <c r="BL892" s="315"/>
      <c r="BM892" s="315"/>
      <c r="BN892" s="315"/>
      <c r="BO892" s="315"/>
      <c r="BP892" s="315"/>
      <c r="BQ892" s="315"/>
      <c r="BR892" s="315"/>
      <c r="BS892" s="315"/>
      <c r="BT892" s="316"/>
      <c r="BU892" s="306"/>
      <c r="BV892" s="306"/>
      <c r="BW892" s="305"/>
      <c r="BX892" s="305"/>
    </row>
    <row r="893" spans="2:76" ht="5.25" customHeight="1" x14ac:dyDescent="0.15">
      <c r="B893" s="272"/>
      <c r="C893" s="273"/>
      <c r="D893" s="274"/>
      <c r="G893" s="308"/>
      <c r="H893" s="308"/>
      <c r="I893" s="308"/>
      <c r="J893" s="308"/>
      <c r="K893" s="308"/>
      <c r="L893" s="308"/>
      <c r="M893" s="308"/>
      <c r="N893" s="308"/>
      <c r="O893" s="308"/>
      <c r="P893" s="308"/>
      <c r="Q893" s="309"/>
      <c r="R893" s="314"/>
      <c r="S893" s="315"/>
      <c r="T893" s="315"/>
      <c r="U893" s="315"/>
      <c r="V893" s="315"/>
      <c r="W893" s="315"/>
      <c r="X893" s="315"/>
      <c r="Y893" s="315"/>
      <c r="Z893" s="315"/>
      <c r="AA893" s="315"/>
      <c r="AB893" s="315"/>
      <c r="AC893" s="315"/>
      <c r="AD893" s="315"/>
      <c r="AE893" s="315"/>
      <c r="AF893" s="315"/>
      <c r="AG893" s="315"/>
      <c r="AH893" s="315"/>
      <c r="AI893" s="315"/>
      <c r="AJ893" s="315"/>
      <c r="AK893" s="315"/>
      <c r="AL893" s="315"/>
      <c r="AM893" s="315"/>
      <c r="AN893" s="315"/>
      <c r="AO893" s="315"/>
      <c r="AP893" s="315"/>
      <c r="AQ893" s="315"/>
      <c r="AR893" s="315"/>
      <c r="AS893" s="315"/>
      <c r="AT893" s="315"/>
      <c r="AU893" s="315"/>
      <c r="AV893" s="315"/>
      <c r="AW893" s="315"/>
      <c r="AX893" s="315"/>
      <c r="AY893" s="315"/>
      <c r="AZ893" s="315"/>
      <c r="BA893" s="315"/>
      <c r="BB893" s="315"/>
      <c r="BC893" s="315"/>
      <c r="BD893" s="315"/>
      <c r="BE893" s="315"/>
      <c r="BF893" s="315"/>
      <c r="BG893" s="315"/>
      <c r="BH893" s="315"/>
      <c r="BI893" s="315"/>
      <c r="BJ893" s="315"/>
      <c r="BK893" s="315"/>
      <c r="BL893" s="315"/>
      <c r="BM893" s="315"/>
      <c r="BN893" s="315"/>
      <c r="BO893" s="315"/>
      <c r="BP893" s="315"/>
      <c r="BQ893" s="315"/>
      <c r="BR893" s="315"/>
      <c r="BS893" s="315"/>
      <c r="BT893" s="316"/>
      <c r="BU893" s="306" t="str">
        <f>IF(BV893="","",COUNTIFS($BV$197:BV893,"○"))&amp;BV893</f>
        <v/>
      </c>
      <c r="BV893" s="306" t="str">
        <f>IF($BV$777="○","",IF(BW893&lt;&gt;"","○",""))</f>
        <v/>
      </c>
      <c r="BW893" s="305" t="str">
        <f>DBCS(IF(LEN(R887)&gt;98,MID(R887,97,48),""))</f>
        <v/>
      </c>
      <c r="BX893" s="305"/>
    </row>
    <row r="894" spans="2:76" ht="5.25" customHeight="1" x14ac:dyDescent="0.15">
      <c r="B894" s="272"/>
      <c r="C894" s="273"/>
      <c r="D894" s="274"/>
      <c r="G894" s="308"/>
      <c r="H894" s="308"/>
      <c r="I894" s="308"/>
      <c r="J894" s="308"/>
      <c r="K894" s="308"/>
      <c r="L894" s="308"/>
      <c r="M894" s="308"/>
      <c r="N894" s="308"/>
      <c r="O894" s="308"/>
      <c r="P894" s="308"/>
      <c r="Q894" s="309"/>
      <c r="R894" s="314"/>
      <c r="S894" s="315"/>
      <c r="T894" s="315"/>
      <c r="U894" s="315"/>
      <c r="V894" s="315"/>
      <c r="W894" s="315"/>
      <c r="X894" s="315"/>
      <c r="Y894" s="315"/>
      <c r="Z894" s="315"/>
      <c r="AA894" s="315"/>
      <c r="AB894" s="315"/>
      <c r="AC894" s="315"/>
      <c r="AD894" s="315"/>
      <c r="AE894" s="315"/>
      <c r="AF894" s="315"/>
      <c r="AG894" s="315"/>
      <c r="AH894" s="315"/>
      <c r="AI894" s="315"/>
      <c r="AJ894" s="315"/>
      <c r="AK894" s="315"/>
      <c r="AL894" s="315"/>
      <c r="AM894" s="315"/>
      <c r="AN894" s="315"/>
      <c r="AO894" s="315"/>
      <c r="AP894" s="315"/>
      <c r="AQ894" s="315"/>
      <c r="AR894" s="315"/>
      <c r="AS894" s="315"/>
      <c r="AT894" s="315"/>
      <c r="AU894" s="315"/>
      <c r="AV894" s="315"/>
      <c r="AW894" s="315"/>
      <c r="AX894" s="315"/>
      <c r="AY894" s="315"/>
      <c r="AZ894" s="315"/>
      <c r="BA894" s="315"/>
      <c r="BB894" s="315"/>
      <c r="BC894" s="315"/>
      <c r="BD894" s="315"/>
      <c r="BE894" s="315"/>
      <c r="BF894" s="315"/>
      <c r="BG894" s="315"/>
      <c r="BH894" s="315"/>
      <c r="BI894" s="315"/>
      <c r="BJ894" s="315"/>
      <c r="BK894" s="315"/>
      <c r="BL894" s="315"/>
      <c r="BM894" s="315"/>
      <c r="BN894" s="315"/>
      <c r="BO894" s="315"/>
      <c r="BP894" s="315"/>
      <c r="BQ894" s="315"/>
      <c r="BR894" s="315"/>
      <c r="BS894" s="315"/>
      <c r="BT894" s="316"/>
      <c r="BU894" s="306"/>
      <c r="BV894" s="306"/>
      <c r="BW894" s="305"/>
      <c r="BX894" s="305"/>
    </row>
    <row r="895" spans="2:76" ht="5.25" customHeight="1" x14ac:dyDescent="0.15">
      <c r="B895" s="272"/>
      <c r="C895" s="273"/>
      <c r="D895" s="274"/>
      <c r="G895" s="308"/>
      <c r="H895" s="308"/>
      <c r="I895" s="308"/>
      <c r="J895" s="308"/>
      <c r="K895" s="308"/>
      <c r="L895" s="308"/>
      <c r="M895" s="308"/>
      <c r="N895" s="308"/>
      <c r="O895" s="308"/>
      <c r="P895" s="308"/>
      <c r="Q895" s="309"/>
      <c r="R895" s="317"/>
      <c r="S895" s="318"/>
      <c r="T895" s="318"/>
      <c r="U895" s="318"/>
      <c r="V895" s="318"/>
      <c r="W895" s="318"/>
      <c r="X895" s="318"/>
      <c r="Y895" s="318"/>
      <c r="Z895" s="318"/>
      <c r="AA895" s="318"/>
      <c r="AB895" s="318"/>
      <c r="AC895" s="318"/>
      <c r="AD895" s="318"/>
      <c r="AE895" s="318"/>
      <c r="AF895" s="318"/>
      <c r="AG895" s="318"/>
      <c r="AH895" s="318"/>
      <c r="AI895" s="318"/>
      <c r="AJ895" s="318"/>
      <c r="AK895" s="318"/>
      <c r="AL895" s="318"/>
      <c r="AM895" s="318"/>
      <c r="AN895" s="318"/>
      <c r="AO895" s="318"/>
      <c r="AP895" s="318"/>
      <c r="AQ895" s="318"/>
      <c r="AR895" s="318"/>
      <c r="AS895" s="318"/>
      <c r="AT895" s="318"/>
      <c r="AU895" s="318"/>
      <c r="AV895" s="318"/>
      <c r="AW895" s="318"/>
      <c r="AX895" s="318"/>
      <c r="AY895" s="318"/>
      <c r="AZ895" s="318"/>
      <c r="BA895" s="318"/>
      <c r="BB895" s="318"/>
      <c r="BC895" s="318"/>
      <c r="BD895" s="318"/>
      <c r="BE895" s="318"/>
      <c r="BF895" s="318"/>
      <c r="BG895" s="318"/>
      <c r="BH895" s="318"/>
      <c r="BI895" s="318"/>
      <c r="BJ895" s="318"/>
      <c r="BK895" s="318"/>
      <c r="BL895" s="318"/>
      <c r="BM895" s="318"/>
      <c r="BN895" s="318"/>
      <c r="BO895" s="318"/>
      <c r="BP895" s="318"/>
      <c r="BQ895" s="318"/>
      <c r="BR895" s="318"/>
      <c r="BS895" s="318"/>
      <c r="BT895" s="319"/>
      <c r="BU895" s="306"/>
      <c r="BV895" s="306"/>
      <c r="BW895" s="305"/>
      <c r="BX895" s="305"/>
    </row>
    <row r="896" spans="2:76" s="108" customFormat="1" ht="5.25" customHeight="1" x14ac:dyDescent="0.15">
      <c r="B896" s="272"/>
      <c r="C896" s="273"/>
      <c r="D896" s="274"/>
      <c r="E896" s="124"/>
      <c r="G896" s="129"/>
      <c r="H896" s="129"/>
      <c r="I896" s="129"/>
      <c r="J896" s="129"/>
      <c r="K896" s="129"/>
      <c r="L896" s="129"/>
      <c r="M896" s="129"/>
      <c r="N896" s="129"/>
      <c r="O896" s="129"/>
      <c r="P896" s="129"/>
      <c r="Q896" s="130"/>
      <c r="R896" s="133"/>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c r="AV896" s="133"/>
      <c r="AW896" s="133"/>
      <c r="AX896" s="133"/>
      <c r="AY896" s="133"/>
      <c r="AZ896" s="133"/>
      <c r="BA896" s="133"/>
      <c r="BB896" s="133"/>
      <c r="BC896" s="133"/>
      <c r="BD896" s="133"/>
      <c r="BE896" s="133"/>
      <c r="BF896" s="133"/>
      <c r="BG896" s="133"/>
      <c r="BH896" s="133"/>
      <c r="BI896" s="133"/>
      <c r="BJ896" s="133"/>
      <c r="BK896" s="133"/>
      <c r="BL896" s="133"/>
      <c r="BM896" s="133"/>
      <c r="BN896" s="133"/>
      <c r="BO896" s="133"/>
      <c r="BP896" s="133"/>
      <c r="BQ896" s="133"/>
      <c r="BR896" s="133"/>
      <c r="BS896" s="133"/>
      <c r="BT896" s="133"/>
      <c r="BU896" s="109"/>
      <c r="BV896" s="109"/>
      <c r="BW896" s="110"/>
      <c r="BX896" s="110"/>
    </row>
    <row r="897" spans="2:76" ht="5.25" customHeight="1" x14ac:dyDescent="0.15">
      <c r="B897" s="272"/>
      <c r="C897" s="273"/>
      <c r="D897" s="274"/>
      <c r="G897" s="320" t="s">
        <v>361</v>
      </c>
      <c r="H897" s="320"/>
      <c r="I897" s="320"/>
      <c r="J897" s="320"/>
      <c r="K897" s="320"/>
      <c r="L897" s="320"/>
      <c r="M897" s="320"/>
      <c r="N897" s="320"/>
      <c r="O897" s="320"/>
      <c r="P897" s="320"/>
      <c r="Q897" s="321"/>
      <c r="R897" s="311"/>
      <c r="S897" s="312"/>
      <c r="T897" s="312"/>
      <c r="U897" s="312"/>
      <c r="V897" s="312"/>
      <c r="W897" s="312"/>
      <c r="X897" s="312"/>
      <c r="Y897" s="312"/>
      <c r="Z897" s="312"/>
      <c r="AA897" s="312"/>
      <c r="AB897" s="312"/>
      <c r="AC897" s="312"/>
      <c r="AD897" s="312"/>
      <c r="AE897" s="312"/>
      <c r="AF897" s="312"/>
      <c r="AG897" s="312"/>
      <c r="AH897" s="312"/>
      <c r="AI897" s="312"/>
      <c r="AJ897" s="312"/>
      <c r="AK897" s="312"/>
      <c r="AL897" s="312"/>
      <c r="AM897" s="312"/>
      <c r="AN897" s="312"/>
      <c r="AO897" s="312"/>
      <c r="AP897" s="312"/>
      <c r="AQ897" s="312"/>
      <c r="AR897" s="312"/>
      <c r="AS897" s="312"/>
      <c r="AT897" s="312"/>
      <c r="AU897" s="312"/>
      <c r="AV897" s="312"/>
      <c r="AW897" s="312"/>
      <c r="AX897" s="312"/>
      <c r="AY897" s="312"/>
      <c r="AZ897" s="312"/>
      <c r="BA897" s="312"/>
      <c r="BB897" s="312"/>
      <c r="BC897" s="312"/>
      <c r="BD897" s="312"/>
      <c r="BE897" s="312"/>
      <c r="BF897" s="312"/>
      <c r="BG897" s="312"/>
      <c r="BH897" s="312"/>
      <c r="BI897" s="312"/>
      <c r="BJ897" s="312"/>
      <c r="BK897" s="312"/>
      <c r="BL897" s="312"/>
      <c r="BM897" s="312"/>
      <c r="BN897" s="312"/>
      <c r="BO897" s="312"/>
      <c r="BP897" s="312"/>
      <c r="BQ897" s="312"/>
      <c r="BR897" s="312"/>
      <c r="BS897" s="312"/>
      <c r="BT897" s="313"/>
      <c r="BU897" s="306" t="str">
        <f>IF(BV897="","",COUNTIFS($BV$197:BV897,"○"))&amp;BV897</f>
        <v/>
      </c>
      <c r="BV897" s="306" t="str">
        <f>IF($BV$777="○","",IF(BW897&lt;&gt;"","○",""))</f>
        <v/>
      </c>
      <c r="BW897" s="305" t="str">
        <f>DBCS(MID(R897,1,48))</f>
        <v/>
      </c>
      <c r="BX897" s="310" t="str">
        <f>IF(ISERROR(VLOOKUP(G897,$CH$768:$CJ$779,3,FALSE)),"",VLOOKUP(G897,$CH$768:$CJ$779,3,FALSE))</f>
        <v>（12）</v>
      </c>
    </row>
    <row r="898" spans="2:76" ht="5.25" customHeight="1" x14ac:dyDescent="0.15">
      <c r="B898" s="272"/>
      <c r="C898" s="273"/>
      <c r="D898" s="274"/>
      <c r="G898" s="320"/>
      <c r="H898" s="320"/>
      <c r="I898" s="320"/>
      <c r="J898" s="320"/>
      <c r="K898" s="320"/>
      <c r="L898" s="320"/>
      <c r="M898" s="320"/>
      <c r="N898" s="320"/>
      <c r="O898" s="320"/>
      <c r="P898" s="320"/>
      <c r="Q898" s="321"/>
      <c r="R898" s="314"/>
      <c r="S898" s="315"/>
      <c r="T898" s="315"/>
      <c r="U898" s="315"/>
      <c r="V898" s="315"/>
      <c r="W898" s="315"/>
      <c r="X898" s="315"/>
      <c r="Y898" s="315"/>
      <c r="Z898" s="315"/>
      <c r="AA898" s="315"/>
      <c r="AB898" s="315"/>
      <c r="AC898" s="315"/>
      <c r="AD898" s="315"/>
      <c r="AE898" s="315"/>
      <c r="AF898" s="315"/>
      <c r="AG898" s="315"/>
      <c r="AH898" s="315"/>
      <c r="AI898" s="315"/>
      <c r="AJ898" s="315"/>
      <c r="AK898" s="315"/>
      <c r="AL898" s="315"/>
      <c r="AM898" s="315"/>
      <c r="AN898" s="315"/>
      <c r="AO898" s="315"/>
      <c r="AP898" s="315"/>
      <c r="AQ898" s="315"/>
      <c r="AR898" s="315"/>
      <c r="AS898" s="315"/>
      <c r="AT898" s="315"/>
      <c r="AU898" s="315"/>
      <c r="AV898" s="315"/>
      <c r="AW898" s="315"/>
      <c r="AX898" s="315"/>
      <c r="AY898" s="315"/>
      <c r="AZ898" s="315"/>
      <c r="BA898" s="315"/>
      <c r="BB898" s="315"/>
      <c r="BC898" s="315"/>
      <c r="BD898" s="315"/>
      <c r="BE898" s="315"/>
      <c r="BF898" s="315"/>
      <c r="BG898" s="315"/>
      <c r="BH898" s="315"/>
      <c r="BI898" s="315"/>
      <c r="BJ898" s="315"/>
      <c r="BK898" s="315"/>
      <c r="BL898" s="315"/>
      <c r="BM898" s="315"/>
      <c r="BN898" s="315"/>
      <c r="BO898" s="315"/>
      <c r="BP898" s="315"/>
      <c r="BQ898" s="315"/>
      <c r="BR898" s="315"/>
      <c r="BS898" s="315"/>
      <c r="BT898" s="316"/>
      <c r="BU898" s="306"/>
      <c r="BV898" s="306"/>
      <c r="BW898" s="305"/>
      <c r="BX898" s="310"/>
    </row>
    <row r="899" spans="2:76" ht="5.25" customHeight="1" x14ac:dyDescent="0.15">
      <c r="B899" s="272"/>
      <c r="C899" s="273"/>
      <c r="D899" s="274"/>
      <c r="G899" s="320"/>
      <c r="H899" s="320"/>
      <c r="I899" s="320"/>
      <c r="J899" s="320"/>
      <c r="K899" s="320"/>
      <c r="L899" s="320"/>
      <c r="M899" s="320"/>
      <c r="N899" s="320"/>
      <c r="O899" s="320"/>
      <c r="P899" s="320"/>
      <c r="Q899" s="321"/>
      <c r="R899" s="314"/>
      <c r="S899" s="315"/>
      <c r="T899" s="315"/>
      <c r="U899" s="315"/>
      <c r="V899" s="315"/>
      <c r="W899" s="315"/>
      <c r="X899" s="315"/>
      <c r="Y899" s="315"/>
      <c r="Z899" s="315"/>
      <c r="AA899" s="315"/>
      <c r="AB899" s="315"/>
      <c r="AC899" s="315"/>
      <c r="AD899" s="315"/>
      <c r="AE899" s="315"/>
      <c r="AF899" s="315"/>
      <c r="AG899" s="315"/>
      <c r="AH899" s="315"/>
      <c r="AI899" s="315"/>
      <c r="AJ899" s="315"/>
      <c r="AK899" s="315"/>
      <c r="AL899" s="315"/>
      <c r="AM899" s="315"/>
      <c r="AN899" s="315"/>
      <c r="AO899" s="315"/>
      <c r="AP899" s="315"/>
      <c r="AQ899" s="315"/>
      <c r="AR899" s="315"/>
      <c r="AS899" s="315"/>
      <c r="AT899" s="315"/>
      <c r="AU899" s="315"/>
      <c r="AV899" s="315"/>
      <c r="AW899" s="315"/>
      <c r="AX899" s="315"/>
      <c r="AY899" s="315"/>
      <c r="AZ899" s="315"/>
      <c r="BA899" s="315"/>
      <c r="BB899" s="315"/>
      <c r="BC899" s="315"/>
      <c r="BD899" s="315"/>
      <c r="BE899" s="315"/>
      <c r="BF899" s="315"/>
      <c r="BG899" s="315"/>
      <c r="BH899" s="315"/>
      <c r="BI899" s="315"/>
      <c r="BJ899" s="315"/>
      <c r="BK899" s="315"/>
      <c r="BL899" s="315"/>
      <c r="BM899" s="315"/>
      <c r="BN899" s="315"/>
      <c r="BO899" s="315"/>
      <c r="BP899" s="315"/>
      <c r="BQ899" s="315"/>
      <c r="BR899" s="315"/>
      <c r="BS899" s="315"/>
      <c r="BT899" s="316"/>
      <c r="BU899" s="306"/>
      <c r="BV899" s="306"/>
      <c r="BW899" s="305"/>
      <c r="BX899" s="310"/>
    </row>
    <row r="900" spans="2:76" ht="5.25" customHeight="1" x14ac:dyDescent="0.15">
      <c r="B900" s="272"/>
      <c r="C900" s="273"/>
      <c r="D900" s="274"/>
      <c r="G900" s="308" t="str">
        <f>"現在"&amp;LEN(R897)&amp;"字"</f>
        <v>現在0字</v>
      </c>
      <c r="H900" s="308"/>
      <c r="I900" s="308"/>
      <c r="J900" s="308"/>
      <c r="K900" s="308"/>
      <c r="L900" s="308"/>
      <c r="M900" s="308"/>
      <c r="N900" s="308"/>
      <c r="O900" s="308"/>
      <c r="P900" s="308"/>
      <c r="Q900" s="309"/>
      <c r="R900" s="314"/>
      <c r="S900" s="315"/>
      <c r="T900" s="315"/>
      <c r="U900" s="315"/>
      <c r="V900" s="315"/>
      <c r="W900" s="315"/>
      <c r="X900" s="315"/>
      <c r="Y900" s="315"/>
      <c r="Z900" s="315"/>
      <c r="AA900" s="315"/>
      <c r="AB900" s="315"/>
      <c r="AC900" s="315"/>
      <c r="AD900" s="315"/>
      <c r="AE900" s="315"/>
      <c r="AF900" s="315"/>
      <c r="AG900" s="315"/>
      <c r="AH900" s="315"/>
      <c r="AI900" s="315"/>
      <c r="AJ900" s="315"/>
      <c r="AK900" s="315"/>
      <c r="AL900" s="315"/>
      <c r="AM900" s="315"/>
      <c r="AN900" s="315"/>
      <c r="AO900" s="315"/>
      <c r="AP900" s="315"/>
      <c r="AQ900" s="315"/>
      <c r="AR900" s="315"/>
      <c r="AS900" s="315"/>
      <c r="AT900" s="315"/>
      <c r="AU900" s="315"/>
      <c r="AV900" s="315"/>
      <c r="AW900" s="315"/>
      <c r="AX900" s="315"/>
      <c r="AY900" s="315"/>
      <c r="AZ900" s="315"/>
      <c r="BA900" s="315"/>
      <c r="BB900" s="315"/>
      <c r="BC900" s="315"/>
      <c r="BD900" s="315"/>
      <c r="BE900" s="315"/>
      <c r="BF900" s="315"/>
      <c r="BG900" s="315"/>
      <c r="BH900" s="315"/>
      <c r="BI900" s="315"/>
      <c r="BJ900" s="315"/>
      <c r="BK900" s="315"/>
      <c r="BL900" s="315"/>
      <c r="BM900" s="315"/>
      <c r="BN900" s="315"/>
      <c r="BO900" s="315"/>
      <c r="BP900" s="315"/>
      <c r="BQ900" s="315"/>
      <c r="BR900" s="315"/>
      <c r="BS900" s="315"/>
      <c r="BT900" s="316"/>
      <c r="BU900" s="306" t="str">
        <f>IF(BV900="","",COUNTIFS($BV$197:BV900,"○"))&amp;BV900</f>
        <v/>
      </c>
      <c r="BV900" s="306" t="str">
        <f>IF($BV$777="○","",IF(BW900&lt;&gt;"","○",""))</f>
        <v/>
      </c>
      <c r="BW900" s="305" t="str">
        <f>DBCS(IF(LEN(R897)&gt;48,MID(R897,49,48),""))</f>
        <v/>
      </c>
      <c r="BX900" s="305"/>
    </row>
    <row r="901" spans="2:76" ht="5.25" customHeight="1" x14ac:dyDescent="0.15">
      <c r="B901" s="272"/>
      <c r="C901" s="273"/>
      <c r="D901" s="274"/>
      <c r="G901" s="308"/>
      <c r="H901" s="308"/>
      <c r="I901" s="308"/>
      <c r="J901" s="308"/>
      <c r="K901" s="308"/>
      <c r="L901" s="308"/>
      <c r="M901" s="308"/>
      <c r="N901" s="308"/>
      <c r="O901" s="308"/>
      <c r="P901" s="308"/>
      <c r="Q901" s="309"/>
      <c r="R901" s="314"/>
      <c r="S901" s="315"/>
      <c r="T901" s="315"/>
      <c r="U901" s="315"/>
      <c r="V901" s="315"/>
      <c r="W901" s="315"/>
      <c r="X901" s="315"/>
      <c r="Y901" s="315"/>
      <c r="Z901" s="315"/>
      <c r="AA901" s="315"/>
      <c r="AB901" s="315"/>
      <c r="AC901" s="315"/>
      <c r="AD901" s="315"/>
      <c r="AE901" s="315"/>
      <c r="AF901" s="315"/>
      <c r="AG901" s="315"/>
      <c r="AH901" s="315"/>
      <c r="AI901" s="315"/>
      <c r="AJ901" s="315"/>
      <c r="AK901" s="315"/>
      <c r="AL901" s="315"/>
      <c r="AM901" s="315"/>
      <c r="AN901" s="315"/>
      <c r="AO901" s="315"/>
      <c r="AP901" s="315"/>
      <c r="AQ901" s="315"/>
      <c r="AR901" s="315"/>
      <c r="AS901" s="315"/>
      <c r="AT901" s="315"/>
      <c r="AU901" s="315"/>
      <c r="AV901" s="315"/>
      <c r="AW901" s="315"/>
      <c r="AX901" s="315"/>
      <c r="AY901" s="315"/>
      <c r="AZ901" s="315"/>
      <c r="BA901" s="315"/>
      <c r="BB901" s="315"/>
      <c r="BC901" s="315"/>
      <c r="BD901" s="315"/>
      <c r="BE901" s="315"/>
      <c r="BF901" s="315"/>
      <c r="BG901" s="315"/>
      <c r="BH901" s="315"/>
      <c r="BI901" s="315"/>
      <c r="BJ901" s="315"/>
      <c r="BK901" s="315"/>
      <c r="BL901" s="315"/>
      <c r="BM901" s="315"/>
      <c r="BN901" s="315"/>
      <c r="BO901" s="315"/>
      <c r="BP901" s="315"/>
      <c r="BQ901" s="315"/>
      <c r="BR901" s="315"/>
      <c r="BS901" s="315"/>
      <c r="BT901" s="316"/>
      <c r="BU901" s="306"/>
      <c r="BV901" s="306"/>
      <c r="BW901" s="305"/>
      <c r="BX901" s="305"/>
    </row>
    <row r="902" spans="2:76" ht="5.25" customHeight="1" x14ac:dyDescent="0.15">
      <c r="B902" s="272"/>
      <c r="C902" s="273"/>
      <c r="D902" s="274"/>
      <c r="G902" s="308"/>
      <c r="H902" s="308"/>
      <c r="I902" s="308"/>
      <c r="J902" s="308"/>
      <c r="K902" s="308"/>
      <c r="L902" s="308"/>
      <c r="M902" s="308"/>
      <c r="N902" s="308"/>
      <c r="O902" s="308"/>
      <c r="P902" s="308"/>
      <c r="Q902" s="309"/>
      <c r="R902" s="314"/>
      <c r="S902" s="315"/>
      <c r="T902" s="315"/>
      <c r="U902" s="315"/>
      <c r="V902" s="315"/>
      <c r="W902" s="315"/>
      <c r="X902" s="315"/>
      <c r="Y902" s="315"/>
      <c r="Z902" s="315"/>
      <c r="AA902" s="315"/>
      <c r="AB902" s="315"/>
      <c r="AC902" s="315"/>
      <c r="AD902" s="315"/>
      <c r="AE902" s="315"/>
      <c r="AF902" s="315"/>
      <c r="AG902" s="315"/>
      <c r="AH902" s="315"/>
      <c r="AI902" s="315"/>
      <c r="AJ902" s="315"/>
      <c r="AK902" s="315"/>
      <c r="AL902" s="315"/>
      <c r="AM902" s="315"/>
      <c r="AN902" s="315"/>
      <c r="AO902" s="315"/>
      <c r="AP902" s="315"/>
      <c r="AQ902" s="315"/>
      <c r="AR902" s="315"/>
      <c r="AS902" s="315"/>
      <c r="AT902" s="315"/>
      <c r="AU902" s="315"/>
      <c r="AV902" s="315"/>
      <c r="AW902" s="315"/>
      <c r="AX902" s="315"/>
      <c r="AY902" s="315"/>
      <c r="AZ902" s="315"/>
      <c r="BA902" s="315"/>
      <c r="BB902" s="315"/>
      <c r="BC902" s="315"/>
      <c r="BD902" s="315"/>
      <c r="BE902" s="315"/>
      <c r="BF902" s="315"/>
      <c r="BG902" s="315"/>
      <c r="BH902" s="315"/>
      <c r="BI902" s="315"/>
      <c r="BJ902" s="315"/>
      <c r="BK902" s="315"/>
      <c r="BL902" s="315"/>
      <c r="BM902" s="315"/>
      <c r="BN902" s="315"/>
      <c r="BO902" s="315"/>
      <c r="BP902" s="315"/>
      <c r="BQ902" s="315"/>
      <c r="BR902" s="315"/>
      <c r="BS902" s="315"/>
      <c r="BT902" s="316"/>
      <c r="BU902" s="306"/>
      <c r="BV902" s="306"/>
      <c r="BW902" s="305"/>
      <c r="BX902" s="305"/>
    </row>
    <row r="903" spans="2:76" ht="5.25" customHeight="1" x14ac:dyDescent="0.15">
      <c r="B903" s="272"/>
      <c r="C903" s="273"/>
      <c r="D903" s="274"/>
      <c r="G903" s="308"/>
      <c r="H903" s="308"/>
      <c r="I903" s="308"/>
      <c r="J903" s="308"/>
      <c r="K903" s="308"/>
      <c r="L903" s="308"/>
      <c r="M903" s="308"/>
      <c r="N903" s="308"/>
      <c r="O903" s="308"/>
      <c r="P903" s="308"/>
      <c r="Q903" s="309"/>
      <c r="R903" s="314"/>
      <c r="S903" s="315"/>
      <c r="T903" s="315"/>
      <c r="U903" s="315"/>
      <c r="V903" s="315"/>
      <c r="W903" s="315"/>
      <c r="X903" s="315"/>
      <c r="Y903" s="315"/>
      <c r="Z903" s="315"/>
      <c r="AA903" s="315"/>
      <c r="AB903" s="315"/>
      <c r="AC903" s="315"/>
      <c r="AD903" s="315"/>
      <c r="AE903" s="315"/>
      <c r="AF903" s="315"/>
      <c r="AG903" s="315"/>
      <c r="AH903" s="315"/>
      <c r="AI903" s="315"/>
      <c r="AJ903" s="315"/>
      <c r="AK903" s="315"/>
      <c r="AL903" s="315"/>
      <c r="AM903" s="315"/>
      <c r="AN903" s="315"/>
      <c r="AO903" s="315"/>
      <c r="AP903" s="315"/>
      <c r="AQ903" s="315"/>
      <c r="AR903" s="315"/>
      <c r="AS903" s="315"/>
      <c r="AT903" s="315"/>
      <c r="AU903" s="315"/>
      <c r="AV903" s="315"/>
      <c r="AW903" s="315"/>
      <c r="AX903" s="315"/>
      <c r="AY903" s="315"/>
      <c r="AZ903" s="315"/>
      <c r="BA903" s="315"/>
      <c r="BB903" s="315"/>
      <c r="BC903" s="315"/>
      <c r="BD903" s="315"/>
      <c r="BE903" s="315"/>
      <c r="BF903" s="315"/>
      <c r="BG903" s="315"/>
      <c r="BH903" s="315"/>
      <c r="BI903" s="315"/>
      <c r="BJ903" s="315"/>
      <c r="BK903" s="315"/>
      <c r="BL903" s="315"/>
      <c r="BM903" s="315"/>
      <c r="BN903" s="315"/>
      <c r="BO903" s="315"/>
      <c r="BP903" s="315"/>
      <c r="BQ903" s="315"/>
      <c r="BR903" s="315"/>
      <c r="BS903" s="315"/>
      <c r="BT903" s="316"/>
      <c r="BU903" s="306" t="str">
        <f>IF(BV903="","",COUNTIFS($BV$197:BV903,"○"))&amp;BV903</f>
        <v/>
      </c>
      <c r="BV903" s="306" t="str">
        <f>IF($BV$777="○","",IF(BW903&lt;&gt;"","○",""))</f>
        <v/>
      </c>
      <c r="BW903" s="305" t="str">
        <f>DBCS(IF(LEN(R897)&gt;98,MID(R897,97,48),""))</f>
        <v/>
      </c>
      <c r="BX903" s="305"/>
    </row>
    <row r="904" spans="2:76" ht="5.25" customHeight="1" x14ac:dyDescent="0.15">
      <c r="B904" s="272"/>
      <c r="C904" s="273"/>
      <c r="D904" s="274"/>
      <c r="G904" s="308"/>
      <c r="H904" s="308"/>
      <c r="I904" s="308"/>
      <c r="J904" s="308"/>
      <c r="K904" s="308"/>
      <c r="L904" s="308"/>
      <c r="M904" s="308"/>
      <c r="N904" s="308"/>
      <c r="O904" s="308"/>
      <c r="P904" s="308"/>
      <c r="Q904" s="309"/>
      <c r="R904" s="314"/>
      <c r="S904" s="315"/>
      <c r="T904" s="315"/>
      <c r="U904" s="315"/>
      <c r="V904" s="315"/>
      <c r="W904" s="315"/>
      <c r="X904" s="315"/>
      <c r="Y904" s="315"/>
      <c r="Z904" s="315"/>
      <c r="AA904" s="315"/>
      <c r="AB904" s="315"/>
      <c r="AC904" s="315"/>
      <c r="AD904" s="315"/>
      <c r="AE904" s="315"/>
      <c r="AF904" s="315"/>
      <c r="AG904" s="315"/>
      <c r="AH904" s="315"/>
      <c r="AI904" s="315"/>
      <c r="AJ904" s="315"/>
      <c r="AK904" s="315"/>
      <c r="AL904" s="315"/>
      <c r="AM904" s="315"/>
      <c r="AN904" s="315"/>
      <c r="AO904" s="315"/>
      <c r="AP904" s="315"/>
      <c r="AQ904" s="315"/>
      <c r="AR904" s="315"/>
      <c r="AS904" s="315"/>
      <c r="AT904" s="315"/>
      <c r="AU904" s="315"/>
      <c r="AV904" s="315"/>
      <c r="AW904" s="315"/>
      <c r="AX904" s="315"/>
      <c r="AY904" s="315"/>
      <c r="AZ904" s="315"/>
      <c r="BA904" s="315"/>
      <c r="BB904" s="315"/>
      <c r="BC904" s="315"/>
      <c r="BD904" s="315"/>
      <c r="BE904" s="315"/>
      <c r="BF904" s="315"/>
      <c r="BG904" s="315"/>
      <c r="BH904" s="315"/>
      <c r="BI904" s="315"/>
      <c r="BJ904" s="315"/>
      <c r="BK904" s="315"/>
      <c r="BL904" s="315"/>
      <c r="BM904" s="315"/>
      <c r="BN904" s="315"/>
      <c r="BO904" s="315"/>
      <c r="BP904" s="315"/>
      <c r="BQ904" s="315"/>
      <c r="BR904" s="315"/>
      <c r="BS904" s="315"/>
      <c r="BT904" s="316"/>
      <c r="BU904" s="306"/>
      <c r="BV904" s="306"/>
      <c r="BW904" s="305"/>
      <c r="BX904" s="305"/>
    </row>
    <row r="905" spans="2:76" ht="5.25" customHeight="1" thickBot="1" x14ac:dyDescent="0.2">
      <c r="B905" s="275"/>
      <c r="C905" s="276"/>
      <c r="D905" s="277"/>
      <c r="G905" s="308"/>
      <c r="H905" s="308"/>
      <c r="I905" s="308"/>
      <c r="J905" s="308"/>
      <c r="K905" s="308"/>
      <c r="L905" s="308"/>
      <c r="M905" s="308"/>
      <c r="N905" s="308"/>
      <c r="O905" s="308"/>
      <c r="P905" s="308"/>
      <c r="Q905" s="309"/>
      <c r="R905" s="317"/>
      <c r="S905" s="318"/>
      <c r="T905" s="318"/>
      <c r="U905" s="318"/>
      <c r="V905" s="318"/>
      <c r="W905" s="318"/>
      <c r="X905" s="318"/>
      <c r="Y905" s="318"/>
      <c r="Z905" s="318"/>
      <c r="AA905" s="318"/>
      <c r="AB905" s="318"/>
      <c r="AC905" s="318"/>
      <c r="AD905" s="318"/>
      <c r="AE905" s="318"/>
      <c r="AF905" s="318"/>
      <c r="AG905" s="318"/>
      <c r="AH905" s="318"/>
      <c r="AI905" s="318"/>
      <c r="AJ905" s="318"/>
      <c r="AK905" s="318"/>
      <c r="AL905" s="318"/>
      <c r="AM905" s="318"/>
      <c r="AN905" s="318"/>
      <c r="AO905" s="318"/>
      <c r="AP905" s="318"/>
      <c r="AQ905" s="318"/>
      <c r="AR905" s="318"/>
      <c r="AS905" s="318"/>
      <c r="AT905" s="318"/>
      <c r="AU905" s="318"/>
      <c r="AV905" s="318"/>
      <c r="AW905" s="318"/>
      <c r="AX905" s="318"/>
      <c r="AY905" s="318"/>
      <c r="AZ905" s="318"/>
      <c r="BA905" s="318"/>
      <c r="BB905" s="318"/>
      <c r="BC905" s="318"/>
      <c r="BD905" s="318"/>
      <c r="BE905" s="318"/>
      <c r="BF905" s="318"/>
      <c r="BG905" s="318"/>
      <c r="BH905" s="318"/>
      <c r="BI905" s="318"/>
      <c r="BJ905" s="318"/>
      <c r="BK905" s="318"/>
      <c r="BL905" s="318"/>
      <c r="BM905" s="318"/>
      <c r="BN905" s="318"/>
      <c r="BO905" s="318"/>
      <c r="BP905" s="318"/>
      <c r="BQ905" s="318"/>
      <c r="BR905" s="318"/>
      <c r="BS905" s="318"/>
      <c r="BT905" s="319"/>
      <c r="BU905" s="306"/>
      <c r="BV905" s="306"/>
      <c r="BW905" s="305"/>
      <c r="BX905" s="305"/>
    </row>
    <row r="906" spans="2:76" s="108" customFormat="1" ht="5.25" customHeight="1" thickTop="1" x14ac:dyDescent="0.15">
      <c r="B906" s="136"/>
      <c r="C906" s="136"/>
      <c r="D906" s="136"/>
      <c r="E906" s="124"/>
      <c r="G906" s="129"/>
      <c r="H906" s="129"/>
      <c r="I906" s="129"/>
      <c r="J906" s="129"/>
      <c r="K906" s="129"/>
      <c r="L906" s="129"/>
      <c r="M906" s="129"/>
      <c r="N906" s="129"/>
      <c r="O906" s="129"/>
      <c r="P906" s="129"/>
      <c r="Q906" s="130"/>
      <c r="R906" s="133"/>
      <c r="S906" s="133"/>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c r="AV906" s="133"/>
      <c r="AW906" s="133"/>
      <c r="AX906" s="133"/>
      <c r="AY906" s="133"/>
      <c r="AZ906" s="133"/>
      <c r="BA906" s="133"/>
      <c r="BB906" s="133"/>
      <c r="BC906" s="133"/>
      <c r="BD906" s="133"/>
      <c r="BE906" s="133"/>
      <c r="BF906" s="133"/>
      <c r="BG906" s="133"/>
      <c r="BH906" s="133"/>
      <c r="BI906" s="133"/>
      <c r="BJ906" s="133"/>
      <c r="BK906" s="133"/>
      <c r="BL906" s="133"/>
      <c r="BM906" s="133"/>
      <c r="BN906" s="133"/>
      <c r="BO906" s="133"/>
      <c r="BP906" s="133"/>
      <c r="BQ906" s="133"/>
      <c r="BR906" s="133"/>
      <c r="BS906" s="133"/>
      <c r="BT906" s="133"/>
      <c r="BU906" s="109"/>
      <c r="BV906" s="109"/>
      <c r="BW906" s="110"/>
      <c r="BX906" s="110"/>
    </row>
    <row r="907" spans="2:76" s="108" customFormat="1" ht="5.25" hidden="1" customHeight="1" x14ac:dyDescent="0.15">
      <c r="B907" s="135"/>
      <c r="C907" s="135"/>
      <c r="D907" s="135"/>
      <c r="E907" s="124"/>
      <c r="G907" s="320" t="s">
        <v>373</v>
      </c>
      <c r="H907" s="320"/>
      <c r="I907" s="320"/>
      <c r="J907" s="320"/>
      <c r="K907" s="320"/>
      <c r="L907" s="320"/>
      <c r="M907" s="320"/>
      <c r="N907" s="320"/>
      <c r="O907" s="320"/>
      <c r="P907" s="320"/>
      <c r="Q907" s="321"/>
      <c r="R907" s="443" t="str">
        <f>IF(R777="","",R777)</f>
        <v/>
      </c>
      <c r="S907" s="444"/>
      <c r="T907" s="444"/>
      <c r="U907" s="444"/>
      <c r="V907" s="444"/>
      <c r="W907" s="444"/>
      <c r="X907" s="444"/>
      <c r="Y907" s="444"/>
      <c r="Z907" s="444"/>
      <c r="AA907" s="444"/>
      <c r="AB907" s="444"/>
      <c r="AC907" s="444"/>
      <c r="AD907" s="444"/>
      <c r="AE907" s="444"/>
      <c r="AF907" s="444"/>
      <c r="AG907" s="444"/>
      <c r="AH907" s="444"/>
      <c r="AI907" s="444"/>
      <c r="AJ907" s="444"/>
      <c r="AK907" s="444"/>
      <c r="AL907" s="444"/>
      <c r="AM907" s="444"/>
      <c r="AN907" s="444"/>
      <c r="AO907" s="444"/>
      <c r="AP907" s="444"/>
      <c r="AQ907" s="444"/>
      <c r="AR907" s="444"/>
      <c r="AS907" s="444"/>
      <c r="AT907" s="444"/>
      <c r="AU907" s="444"/>
      <c r="AV907" s="444"/>
      <c r="AW907" s="444"/>
      <c r="AX907" s="444"/>
      <c r="AY907" s="444"/>
      <c r="AZ907" s="444"/>
      <c r="BA907" s="444"/>
      <c r="BB907" s="444"/>
      <c r="BC907" s="444"/>
      <c r="BD907" s="444"/>
      <c r="BE907" s="444"/>
      <c r="BF907" s="444"/>
      <c r="BG907" s="444"/>
      <c r="BH907" s="444"/>
      <c r="BI907" s="444"/>
      <c r="BJ907" s="444"/>
      <c r="BK907" s="444"/>
      <c r="BL907" s="444"/>
      <c r="BM907" s="444"/>
      <c r="BN907" s="444"/>
      <c r="BO907" s="444"/>
      <c r="BP907" s="444"/>
      <c r="BQ907" s="444"/>
      <c r="BR907" s="444"/>
      <c r="BS907" s="444"/>
      <c r="BT907" s="445"/>
      <c r="BU907" s="307" t="str">
        <f>IF(BV907="","",COUNTIFS($BV$197:BV907,"○"))&amp;BV907</f>
        <v/>
      </c>
      <c r="BV907" s="306" t="str">
        <f>IF(BW907&lt;&gt;"","○","")</f>
        <v/>
      </c>
      <c r="BW907" s="305" t="str">
        <f>DBCS(MID(R907,1,48))</f>
        <v/>
      </c>
      <c r="BX907" s="452" t="s">
        <v>375</v>
      </c>
    </row>
    <row r="908" spans="2:76" s="108" customFormat="1" ht="5.25" hidden="1" customHeight="1" x14ac:dyDescent="0.15">
      <c r="B908" s="135"/>
      <c r="C908" s="135"/>
      <c r="D908" s="135"/>
      <c r="E908" s="124"/>
      <c r="G908" s="320"/>
      <c r="H908" s="320"/>
      <c r="I908" s="320"/>
      <c r="J908" s="320"/>
      <c r="K908" s="320"/>
      <c r="L908" s="320"/>
      <c r="M908" s="320"/>
      <c r="N908" s="320"/>
      <c r="O908" s="320"/>
      <c r="P908" s="320"/>
      <c r="Q908" s="321"/>
      <c r="R908" s="446"/>
      <c r="S908" s="447"/>
      <c r="T908" s="447"/>
      <c r="U908" s="447"/>
      <c r="V908" s="447"/>
      <c r="W908" s="447"/>
      <c r="X908" s="447"/>
      <c r="Y908" s="447"/>
      <c r="Z908" s="447"/>
      <c r="AA908" s="447"/>
      <c r="AB908" s="447"/>
      <c r="AC908" s="447"/>
      <c r="AD908" s="447"/>
      <c r="AE908" s="447"/>
      <c r="AF908" s="447"/>
      <c r="AG908" s="447"/>
      <c r="AH908" s="447"/>
      <c r="AI908" s="447"/>
      <c r="AJ908" s="447"/>
      <c r="AK908" s="447"/>
      <c r="AL908" s="447"/>
      <c r="AM908" s="447"/>
      <c r="AN908" s="447"/>
      <c r="AO908" s="447"/>
      <c r="AP908" s="447"/>
      <c r="AQ908" s="447"/>
      <c r="AR908" s="447"/>
      <c r="AS908" s="447"/>
      <c r="AT908" s="447"/>
      <c r="AU908" s="447"/>
      <c r="AV908" s="447"/>
      <c r="AW908" s="447"/>
      <c r="AX908" s="447"/>
      <c r="AY908" s="447"/>
      <c r="AZ908" s="447"/>
      <c r="BA908" s="447"/>
      <c r="BB908" s="447"/>
      <c r="BC908" s="447"/>
      <c r="BD908" s="447"/>
      <c r="BE908" s="447"/>
      <c r="BF908" s="447"/>
      <c r="BG908" s="447"/>
      <c r="BH908" s="447"/>
      <c r="BI908" s="447"/>
      <c r="BJ908" s="447"/>
      <c r="BK908" s="447"/>
      <c r="BL908" s="447"/>
      <c r="BM908" s="447"/>
      <c r="BN908" s="447"/>
      <c r="BO908" s="447"/>
      <c r="BP908" s="447"/>
      <c r="BQ908" s="447"/>
      <c r="BR908" s="447"/>
      <c r="BS908" s="447"/>
      <c r="BT908" s="448"/>
      <c r="BU908" s="307"/>
      <c r="BV908" s="306"/>
      <c r="BW908" s="305"/>
      <c r="BX908" s="452"/>
    </row>
    <row r="909" spans="2:76" s="108" customFormat="1" ht="5.25" hidden="1" customHeight="1" x14ac:dyDescent="0.15">
      <c r="B909" s="135"/>
      <c r="C909" s="135"/>
      <c r="D909" s="135"/>
      <c r="E909" s="124"/>
      <c r="G909" s="320"/>
      <c r="H909" s="320"/>
      <c r="I909" s="320"/>
      <c r="J909" s="320"/>
      <c r="K909" s="320"/>
      <c r="L909" s="320"/>
      <c r="M909" s="320"/>
      <c r="N909" s="320"/>
      <c r="O909" s="320"/>
      <c r="P909" s="320"/>
      <c r="Q909" s="321"/>
      <c r="R909" s="446"/>
      <c r="S909" s="447"/>
      <c r="T909" s="447"/>
      <c r="U909" s="447"/>
      <c r="V909" s="447"/>
      <c r="W909" s="447"/>
      <c r="X909" s="447"/>
      <c r="Y909" s="447"/>
      <c r="Z909" s="447"/>
      <c r="AA909" s="447"/>
      <c r="AB909" s="447"/>
      <c r="AC909" s="447"/>
      <c r="AD909" s="447"/>
      <c r="AE909" s="447"/>
      <c r="AF909" s="447"/>
      <c r="AG909" s="447"/>
      <c r="AH909" s="447"/>
      <c r="AI909" s="447"/>
      <c r="AJ909" s="447"/>
      <c r="AK909" s="447"/>
      <c r="AL909" s="447"/>
      <c r="AM909" s="447"/>
      <c r="AN909" s="447"/>
      <c r="AO909" s="447"/>
      <c r="AP909" s="447"/>
      <c r="AQ909" s="447"/>
      <c r="AR909" s="447"/>
      <c r="AS909" s="447"/>
      <c r="AT909" s="447"/>
      <c r="AU909" s="447"/>
      <c r="AV909" s="447"/>
      <c r="AW909" s="447"/>
      <c r="AX909" s="447"/>
      <c r="AY909" s="447"/>
      <c r="AZ909" s="447"/>
      <c r="BA909" s="447"/>
      <c r="BB909" s="447"/>
      <c r="BC909" s="447"/>
      <c r="BD909" s="447"/>
      <c r="BE909" s="447"/>
      <c r="BF909" s="447"/>
      <c r="BG909" s="447"/>
      <c r="BH909" s="447"/>
      <c r="BI909" s="447"/>
      <c r="BJ909" s="447"/>
      <c r="BK909" s="447"/>
      <c r="BL909" s="447"/>
      <c r="BM909" s="447"/>
      <c r="BN909" s="447"/>
      <c r="BO909" s="447"/>
      <c r="BP909" s="447"/>
      <c r="BQ909" s="447"/>
      <c r="BR909" s="447"/>
      <c r="BS909" s="447"/>
      <c r="BT909" s="448"/>
      <c r="BU909" s="307"/>
      <c r="BV909" s="306"/>
      <c r="BW909" s="305"/>
      <c r="BX909" s="452"/>
    </row>
    <row r="910" spans="2:76" s="108" customFormat="1" ht="5.25" hidden="1" customHeight="1" x14ac:dyDescent="0.15">
      <c r="B910" s="135"/>
      <c r="C910" s="135"/>
      <c r="D910" s="135"/>
      <c r="E910" s="124"/>
      <c r="G910" s="308" t="str">
        <f>"現在"&amp;LEN(R907)&amp;"字"</f>
        <v>現在0字</v>
      </c>
      <c r="H910" s="308"/>
      <c r="I910" s="308"/>
      <c r="J910" s="308"/>
      <c r="K910" s="308"/>
      <c r="L910" s="308"/>
      <c r="M910" s="308"/>
      <c r="N910" s="308"/>
      <c r="O910" s="308"/>
      <c r="P910" s="308"/>
      <c r="Q910" s="309"/>
      <c r="R910" s="446"/>
      <c r="S910" s="447"/>
      <c r="T910" s="447"/>
      <c r="U910" s="447"/>
      <c r="V910" s="447"/>
      <c r="W910" s="447"/>
      <c r="X910" s="447"/>
      <c r="Y910" s="447"/>
      <c r="Z910" s="447"/>
      <c r="AA910" s="447"/>
      <c r="AB910" s="447"/>
      <c r="AC910" s="447"/>
      <c r="AD910" s="447"/>
      <c r="AE910" s="447"/>
      <c r="AF910" s="447"/>
      <c r="AG910" s="447"/>
      <c r="AH910" s="447"/>
      <c r="AI910" s="447"/>
      <c r="AJ910" s="447"/>
      <c r="AK910" s="447"/>
      <c r="AL910" s="447"/>
      <c r="AM910" s="447"/>
      <c r="AN910" s="447"/>
      <c r="AO910" s="447"/>
      <c r="AP910" s="447"/>
      <c r="AQ910" s="447"/>
      <c r="AR910" s="447"/>
      <c r="AS910" s="447"/>
      <c r="AT910" s="447"/>
      <c r="AU910" s="447"/>
      <c r="AV910" s="447"/>
      <c r="AW910" s="447"/>
      <c r="AX910" s="447"/>
      <c r="AY910" s="447"/>
      <c r="AZ910" s="447"/>
      <c r="BA910" s="447"/>
      <c r="BB910" s="447"/>
      <c r="BC910" s="447"/>
      <c r="BD910" s="447"/>
      <c r="BE910" s="447"/>
      <c r="BF910" s="447"/>
      <c r="BG910" s="447"/>
      <c r="BH910" s="447"/>
      <c r="BI910" s="447"/>
      <c r="BJ910" s="447"/>
      <c r="BK910" s="447"/>
      <c r="BL910" s="447"/>
      <c r="BM910" s="447"/>
      <c r="BN910" s="447"/>
      <c r="BO910" s="447"/>
      <c r="BP910" s="447"/>
      <c r="BQ910" s="447"/>
      <c r="BR910" s="447"/>
      <c r="BS910" s="447"/>
      <c r="BT910" s="448"/>
      <c r="BU910" s="307" t="str">
        <f>IF(BV910="","",COUNTIFS($BV$197:BV910,"○"))&amp;BV910</f>
        <v/>
      </c>
      <c r="BV910" s="306" t="str">
        <f>IF(BW910&lt;&gt;"","○","")</f>
        <v/>
      </c>
      <c r="BW910" s="305" t="str">
        <f>DBCS(IF(LEN(R907)&gt;48,MID(R907,49,48),""))</f>
        <v/>
      </c>
      <c r="BX910" s="110"/>
    </row>
    <row r="911" spans="2:76" s="108" customFormat="1" ht="5.25" hidden="1" customHeight="1" x14ac:dyDescent="0.15">
      <c r="B911" s="135"/>
      <c r="C911" s="135"/>
      <c r="D911" s="135"/>
      <c r="E911" s="124"/>
      <c r="G911" s="308"/>
      <c r="H911" s="308"/>
      <c r="I911" s="308"/>
      <c r="J911" s="308"/>
      <c r="K911" s="308"/>
      <c r="L911" s="308"/>
      <c r="M911" s="308"/>
      <c r="N911" s="308"/>
      <c r="O911" s="308"/>
      <c r="P911" s="308"/>
      <c r="Q911" s="309"/>
      <c r="R911" s="446"/>
      <c r="S911" s="447"/>
      <c r="T911" s="447"/>
      <c r="U911" s="447"/>
      <c r="V911" s="447"/>
      <c r="W911" s="447"/>
      <c r="X911" s="447"/>
      <c r="Y911" s="447"/>
      <c r="Z911" s="447"/>
      <c r="AA911" s="447"/>
      <c r="AB911" s="447"/>
      <c r="AC911" s="447"/>
      <c r="AD911" s="447"/>
      <c r="AE911" s="447"/>
      <c r="AF911" s="447"/>
      <c r="AG911" s="447"/>
      <c r="AH911" s="447"/>
      <c r="AI911" s="447"/>
      <c r="AJ911" s="447"/>
      <c r="AK911" s="447"/>
      <c r="AL911" s="447"/>
      <c r="AM911" s="447"/>
      <c r="AN911" s="447"/>
      <c r="AO911" s="447"/>
      <c r="AP911" s="447"/>
      <c r="AQ911" s="447"/>
      <c r="AR911" s="447"/>
      <c r="AS911" s="447"/>
      <c r="AT911" s="447"/>
      <c r="AU911" s="447"/>
      <c r="AV911" s="447"/>
      <c r="AW911" s="447"/>
      <c r="AX911" s="447"/>
      <c r="AY911" s="447"/>
      <c r="AZ911" s="447"/>
      <c r="BA911" s="447"/>
      <c r="BB911" s="447"/>
      <c r="BC911" s="447"/>
      <c r="BD911" s="447"/>
      <c r="BE911" s="447"/>
      <c r="BF911" s="447"/>
      <c r="BG911" s="447"/>
      <c r="BH911" s="447"/>
      <c r="BI911" s="447"/>
      <c r="BJ911" s="447"/>
      <c r="BK911" s="447"/>
      <c r="BL911" s="447"/>
      <c r="BM911" s="447"/>
      <c r="BN911" s="447"/>
      <c r="BO911" s="447"/>
      <c r="BP911" s="447"/>
      <c r="BQ911" s="447"/>
      <c r="BR911" s="447"/>
      <c r="BS911" s="447"/>
      <c r="BT911" s="448"/>
      <c r="BU911" s="307"/>
      <c r="BV911" s="306"/>
      <c r="BW911" s="305"/>
      <c r="BX911" s="110"/>
    </row>
    <row r="912" spans="2:76" s="108" customFormat="1" ht="5.25" hidden="1" customHeight="1" x14ac:dyDescent="0.15">
      <c r="B912" s="135"/>
      <c r="C912" s="135"/>
      <c r="D912" s="135"/>
      <c r="E912" s="124"/>
      <c r="G912" s="308"/>
      <c r="H912" s="308"/>
      <c r="I912" s="308"/>
      <c r="J912" s="308"/>
      <c r="K912" s="308"/>
      <c r="L912" s="308"/>
      <c r="M912" s="308"/>
      <c r="N912" s="308"/>
      <c r="O912" s="308"/>
      <c r="P912" s="308"/>
      <c r="Q912" s="309"/>
      <c r="R912" s="446"/>
      <c r="S912" s="447"/>
      <c r="T912" s="447"/>
      <c r="U912" s="447"/>
      <c r="V912" s="447"/>
      <c r="W912" s="447"/>
      <c r="X912" s="447"/>
      <c r="Y912" s="447"/>
      <c r="Z912" s="447"/>
      <c r="AA912" s="447"/>
      <c r="AB912" s="447"/>
      <c r="AC912" s="447"/>
      <c r="AD912" s="447"/>
      <c r="AE912" s="447"/>
      <c r="AF912" s="447"/>
      <c r="AG912" s="447"/>
      <c r="AH912" s="447"/>
      <c r="AI912" s="447"/>
      <c r="AJ912" s="447"/>
      <c r="AK912" s="447"/>
      <c r="AL912" s="447"/>
      <c r="AM912" s="447"/>
      <c r="AN912" s="447"/>
      <c r="AO912" s="447"/>
      <c r="AP912" s="447"/>
      <c r="AQ912" s="447"/>
      <c r="AR912" s="447"/>
      <c r="AS912" s="447"/>
      <c r="AT912" s="447"/>
      <c r="AU912" s="447"/>
      <c r="AV912" s="447"/>
      <c r="AW912" s="447"/>
      <c r="AX912" s="447"/>
      <c r="AY912" s="447"/>
      <c r="AZ912" s="447"/>
      <c r="BA912" s="447"/>
      <c r="BB912" s="447"/>
      <c r="BC912" s="447"/>
      <c r="BD912" s="447"/>
      <c r="BE912" s="447"/>
      <c r="BF912" s="447"/>
      <c r="BG912" s="447"/>
      <c r="BH912" s="447"/>
      <c r="BI912" s="447"/>
      <c r="BJ912" s="447"/>
      <c r="BK912" s="447"/>
      <c r="BL912" s="447"/>
      <c r="BM912" s="447"/>
      <c r="BN912" s="447"/>
      <c r="BO912" s="447"/>
      <c r="BP912" s="447"/>
      <c r="BQ912" s="447"/>
      <c r="BR912" s="447"/>
      <c r="BS912" s="447"/>
      <c r="BT912" s="448"/>
      <c r="BU912" s="307"/>
      <c r="BV912" s="306"/>
      <c r="BW912" s="305"/>
      <c r="BX912" s="110"/>
    </row>
    <row r="913" spans="2:77" s="108" customFormat="1" ht="5.25" hidden="1" customHeight="1" x14ac:dyDescent="0.15">
      <c r="B913" s="135"/>
      <c r="C913" s="135"/>
      <c r="D913" s="135"/>
      <c r="E913" s="124"/>
      <c r="G913" s="308"/>
      <c r="H913" s="308"/>
      <c r="I913" s="308"/>
      <c r="J913" s="308"/>
      <c r="K913" s="308"/>
      <c r="L913" s="308"/>
      <c r="M913" s="308"/>
      <c r="N913" s="308"/>
      <c r="O913" s="308"/>
      <c r="P913" s="308"/>
      <c r="Q913" s="309"/>
      <c r="R913" s="446"/>
      <c r="S913" s="447"/>
      <c r="T913" s="447"/>
      <c r="U913" s="447"/>
      <c r="V913" s="447"/>
      <c r="W913" s="447"/>
      <c r="X913" s="447"/>
      <c r="Y913" s="447"/>
      <c r="Z913" s="447"/>
      <c r="AA913" s="447"/>
      <c r="AB913" s="447"/>
      <c r="AC913" s="447"/>
      <c r="AD913" s="447"/>
      <c r="AE913" s="447"/>
      <c r="AF913" s="447"/>
      <c r="AG913" s="447"/>
      <c r="AH913" s="447"/>
      <c r="AI913" s="447"/>
      <c r="AJ913" s="447"/>
      <c r="AK913" s="447"/>
      <c r="AL913" s="447"/>
      <c r="AM913" s="447"/>
      <c r="AN913" s="447"/>
      <c r="AO913" s="447"/>
      <c r="AP913" s="447"/>
      <c r="AQ913" s="447"/>
      <c r="AR913" s="447"/>
      <c r="AS913" s="447"/>
      <c r="AT913" s="447"/>
      <c r="AU913" s="447"/>
      <c r="AV913" s="447"/>
      <c r="AW913" s="447"/>
      <c r="AX913" s="447"/>
      <c r="AY913" s="447"/>
      <c r="AZ913" s="447"/>
      <c r="BA913" s="447"/>
      <c r="BB913" s="447"/>
      <c r="BC913" s="447"/>
      <c r="BD913" s="447"/>
      <c r="BE913" s="447"/>
      <c r="BF913" s="447"/>
      <c r="BG913" s="447"/>
      <c r="BH913" s="447"/>
      <c r="BI913" s="447"/>
      <c r="BJ913" s="447"/>
      <c r="BK913" s="447"/>
      <c r="BL913" s="447"/>
      <c r="BM913" s="447"/>
      <c r="BN913" s="447"/>
      <c r="BO913" s="447"/>
      <c r="BP913" s="447"/>
      <c r="BQ913" s="447"/>
      <c r="BR913" s="447"/>
      <c r="BS913" s="447"/>
      <c r="BT913" s="448"/>
      <c r="BU913" s="307" t="str">
        <f>IF(BV913="","",COUNTIFS($BV$197:BV913,"○"))&amp;BV913</f>
        <v/>
      </c>
      <c r="BV913" s="306" t="str">
        <f>IF(BW913&lt;&gt;"","○","")</f>
        <v/>
      </c>
      <c r="BW913" s="305" t="str">
        <f>DBCS(IF(LEN(R907)&gt;98,MID(R907,97,48),""))</f>
        <v/>
      </c>
      <c r="BX913" s="110"/>
    </row>
    <row r="914" spans="2:77" s="108" customFormat="1" ht="5.25" hidden="1" customHeight="1" x14ac:dyDescent="0.15">
      <c r="B914" s="135"/>
      <c r="C914" s="135"/>
      <c r="D914" s="135"/>
      <c r="E914" s="124"/>
      <c r="G914" s="308"/>
      <c r="H914" s="308"/>
      <c r="I914" s="308"/>
      <c r="J914" s="308"/>
      <c r="K914" s="308"/>
      <c r="L914" s="308"/>
      <c r="M914" s="308"/>
      <c r="N914" s="308"/>
      <c r="O914" s="308"/>
      <c r="P914" s="308"/>
      <c r="Q914" s="309"/>
      <c r="R914" s="446"/>
      <c r="S914" s="447"/>
      <c r="T914" s="447"/>
      <c r="U914" s="447"/>
      <c r="V914" s="447"/>
      <c r="W914" s="447"/>
      <c r="X914" s="447"/>
      <c r="Y914" s="447"/>
      <c r="Z914" s="447"/>
      <c r="AA914" s="447"/>
      <c r="AB914" s="447"/>
      <c r="AC914" s="447"/>
      <c r="AD914" s="447"/>
      <c r="AE914" s="447"/>
      <c r="AF914" s="447"/>
      <c r="AG914" s="447"/>
      <c r="AH914" s="447"/>
      <c r="AI914" s="447"/>
      <c r="AJ914" s="447"/>
      <c r="AK914" s="447"/>
      <c r="AL914" s="447"/>
      <c r="AM914" s="447"/>
      <c r="AN914" s="447"/>
      <c r="AO914" s="447"/>
      <c r="AP914" s="447"/>
      <c r="AQ914" s="447"/>
      <c r="AR914" s="447"/>
      <c r="AS914" s="447"/>
      <c r="AT914" s="447"/>
      <c r="AU914" s="447"/>
      <c r="AV914" s="447"/>
      <c r="AW914" s="447"/>
      <c r="AX914" s="447"/>
      <c r="AY914" s="447"/>
      <c r="AZ914" s="447"/>
      <c r="BA914" s="447"/>
      <c r="BB914" s="447"/>
      <c r="BC914" s="447"/>
      <c r="BD914" s="447"/>
      <c r="BE914" s="447"/>
      <c r="BF914" s="447"/>
      <c r="BG914" s="447"/>
      <c r="BH914" s="447"/>
      <c r="BI914" s="447"/>
      <c r="BJ914" s="447"/>
      <c r="BK914" s="447"/>
      <c r="BL914" s="447"/>
      <c r="BM914" s="447"/>
      <c r="BN914" s="447"/>
      <c r="BO914" s="447"/>
      <c r="BP914" s="447"/>
      <c r="BQ914" s="447"/>
      <c r="BR914" s="447"/>
      <c r="BS914" s="447"/>
      <c r="BT914" s="448"/>
      <c r="BU914" s="307"/>
      <c r="BV914" s="306"/>
      <c r="BW914" s="305"/>
      <c r="BX914" s="110"/>
    </row>
    <row r="915" spans="2:77" s="108" customFormat="1" ht="5.25" hidden="1" customHeight="1" x14ac:dyDescent="0.15">
      <c r="B915" s="135"/>
      <c r="C915" s="135"/>
      <c r="D915" s="135"/>
      <c r="E915" s="124"/>
      <c r="G915" s="308"/>
      <c r="H915" s="308"/>
      <c r="I915" s="308"/>
      <c r="J915" s="308"/>
      <c r="K915" s="308"/>
      <c r="L915" s="308"/>
      <c r="M915" s="308"/>
      <c r="N915" s="308"/>
      <c r="O915" s="308"/>
      <c r="P915" s="308"/>
      <c r="Q915" s="309"/>
      <c r="R915" s="449"/>
      <c r="S915" s="450"/>
      <c r="T915" s="450"/>
      <c r="U915" s="450"/>
      <c r="V915" s="450"/>
      <c r="W915" s="450"/>
      <c r="X915" s="450"/>
      <c r="Y915" s="450"/>
      <c r="Z915" s="450"/>
      <c r="AA915" s="450"/>
      <c r="AB915" s="450"/>
      <c r="AC915" s="450"/>
      <c r="AD915" s="450"/>
      <c r="AE915" s="450"/>
      <c r="AF915" s="450"/>
      <c r="AG915" s="450"/>
      <c r="AH915" s="450"/>
      <c r="AI915" s="450"/>
      <c r="AJ915" s="450"/>
      <c r="AK915" s="450"/>
      <c r="AL915" s="450"/>
      <c r="AM915" s="450"/>
      <c r="AN915" s="450"/>
      <c r="AO915" s="450"/>
      <c r="AP915" s="450"/>
      <c r="AQ915" s="450"/>
      <c r="AR915" s="450"/>
      <c r="AS915" s="450"/>
      <c r="AT915" s="450"/>
      <c r="AU915" s="450"/>
      <c r="AV915" s="450"/>
      <c r="AW915" s="450"/>
      <c r="AX915" s="450"/>
      <c r="AY915" s="450"/>
      <c r="AZ915" s="450"/>
      <c r="BA915" s="450"/>
      <c r="BB915" s="450"/>
      <c r="BC915" s="450"/>
      <c r="BD915" s="450"/>
      <c r="BE915" s="450"/>
      <c r="BF915" s="450"/>
      <c r="BG915" s="450"/>
      <c r="BH915" s="450"/>
      <c r="BI915" s="450"/>
      <c r="BJ915" s="450"/>
      <c r="BK915" s="450"/>
      <c r="BL915" s="450"/>
      <c r="BM915" s="450"/>
      <c r="BN915" s="450"/>
      <c r="BO915" s="450"/>
      <c r="BP915" s="450"/>
      <c r="BQ915" s="450"/>
      <c r="BR915" s="450"/>
      <c r="BS915" s="450"/>
      <c r="BT915" s="451"/>
      <c r="BU915" s="307"/>
      <c r="BV915" s="306"/>
      <c r="BW915" s="305"/>
      <c r="BX915" s="110"/>
    </row>
    <row r="916" spans="2:77" ht="5.25" hidden="1" customHeight="1" x14ac:dyDescent="0.15">
      <c r="B916" s="135"/>
      <c r="C916" s="135"/>
      <c r="D916" s="135"/>
    </row>
    <row r="917" spans="2:77" ht="5.25" customHeight="1" x14ac:dyDescent="0.15">
      <c r="B917" s="135"/>
      <c r="C917" s="135"/>
      <c r="D917" s="135"/>
    </row>
    <row r="918" spans="2:77" ht="5.25" customHeight="1" x14ac:dyDescent="0.15">
      <c r="B918" s="135"/>
      <c r="C918" s="135"/>
      <c r="D918" s="135"/>
      <c r="G918" s="331" t="s">
        <v>262</v>
      </c>
      <c r="H918" s="331"/>
      <c r="I918" s="331"/>
      <c r="J918" s="331"/>
      <c r="K918" s="331"/>
      <c r="L918" s="331"/>
      <c r="M918" s="331"/>
      <c r="N918" s="331"/>
      <c r="O918" s="331"/>
      <c r="P918" s="331"/>
      <c r="Q918" s="331"/>
      <c r="R918" s="331"/>
      <c r="S918" s="331"/>
      <c r="T918" s="331"/>
      <c r="U918" s="331"/>
      <c r="V918" s="331"/>
      <c r="W918" s="331"/>
      <c r="X918" s="331"/>
      <c r="Y918" s="331"/>
      <c r="Z918" s="331"/>
      <c r="AA918" s="331"/>
      <c r="AB918" s="331"/>
      <c r="AC918" s="331"/>
      <c r="AD918" s="331"/>
      <c r="AE918" s="331"/>
      <c r="AF918" s="331"/>
      <c r="AG918" s="331"/>
      <c r="AH918" s="331"/>
      <c r="AI918" s="331"/>
      <c r="AJ918" s="331"/>
      <c r="AK918" s="331"/>
      <c r="AL918" s="331"/>
      <c r="AM918" s="331"/>
      <c r="AN918" s="331"/>
      <c r="AO918" s="331"/>
      <c r="AP918" s="331"/>
      <c r="AQ918" s="331"/>
      <c r="AR918" s="331"/>
      <c r="AS918" s="331"/>
      <c r="AT918" s="331"/>
      <c r="AU918" s="331"/>
      <c r="AV918" s="331"/>
      <c r="AW918" s="331"/>
      <c r="AX918" s="331"/>
      <c r="AY918" s="331"/>
      <c r="AZ918" s="331"/>
      <c r="BA918" s="331"/>
      <c r="BB918" s="331"/>
      <c r="BC918" s="331"/>
      <c r="BD918" s="331"/>
      <c r="BE918" s="331"/>
      <c r="BF918" s="331"/>
      <c r="BG918" s="331"/>
      <c r="BH918" s="331"/>
      <c r="BI918" s="331"/>
      <c r="BJ918" s="331"/>
      <c r="BK918" s="331"/>
      <c r="BL918" s="331"/>
      <c r="BM918" s="331"/>
      <c r="BN918" s="331"/>
      <c r="BO918" s="331"/>
      <c r="BP918" s="331"/>
      <c r="BQ918" s="331"/>
      <c r="BR918" s="331"/>
      <c r="BS918" s="331"/>
      <c r="BT918" s="331"/>
      <c r="BU918" s="306" t="str">
        <f>IF(BV918="","",COUNTIFS($BV$197:BV918,"○"))&amp;BV918</f>
        <v/>
      </c>
      <c r="BV918" s="306" t="str">
        <f t="shared" ref="BV918" si="123">IF(BW918&lt;&gt;"","○","")</f>
        <v/>
      </c>
      <c r="BW918" s="305" t="str">
        <f>IF(COUNTA(R922,R932)&gt;0,G918,"")</f>
        <v/>
      </c>
      <c r="BX918" s="305"/>
      <c r="BY918" s="305" t="str">
        <f>+IF(BW918="","","見出し")</f>
        <v/>
      </c>
    </row>
    <row r="919" spans="2:77" ht="5.25" customHeight="1" x14ac:dyDescent="0.15">
      <c r="B919" s="135"/>
      <c r="C919" s="135"/>
      <c r="D919" s="135"/>
      <c r="G919" s="331"/>
      <c r="H919" s="331"/>
      <c r="I919" s="331"/>
      <c r="J919" s="331"/>
      <c r="K919" s="331"/>
      <c r="L919" s="331"/>
      <c r="M919" s="331"/>
      <c r="N919" s="331"/>
      <c r="O919" s="331"/>
      <c r="P919" s="331"/>
      <c r="Q919" s="331"/>
      <c r="R919" s="331"/>
      <c r="S919" s="331"/>
      <c r="T919" s="331"/>
      <c r="U919" s="331"/>
      <c r="V919" s="331"/>
      <c r="W919" s="331"/>
      <c r="X919" s="331"/>
      <c r="Y919" s="331"/>
      <c r="Z919" s="331"/>
      <c r="AA919" s="331"/>
      <c r="AB919" s="331"/>
      <c r="AC919" s="331"/>
      <c r="AD919" s="331"/>
      <c r="AE919" s="331"/>
      <c r="AF919" s="331"/>
      <c r="AG919" s="331"/>
      <c r="AH919" s="331"/>
      <c r="AI919" s="331"/>
      <c r="AJ919" s="331"/>
      <c r="AK919" s="331"/>
      <c r="AL919" s="331"/>
      <c r="AM919" s="331"/>
      <c r="AN919" s="331"/>
      <c r="AO919" s="331"/>
      <c r="AP919" s="331"/>
      <c r="AQ919" s="331"/>
      <c r="AR919" s="331"/>
      <c r="AS919" s="331"/>
      <c r="AT919" s="331"/>
      <c r="AU919" s="331"/>
      <c r="AV919" s="331"/>
      <c r="AW919" s="331"/>
      <c r="AX919" s="331"/>
      <c r="AY919" s="331"/>
      <c r="AZ919" s="331"/>
      <c r="BA919" s="331"/>
      <c r="BB919" s="331"/>
      <c r="BC919" s="331"/>
      <c r="BD919" s="331"/>
      <c r="BE919" s="331"/>
      <c r="BF919" s="331"/>
      <c r="BG919" s="331"/>
      <c r="BH919" s="331"/>
      <c r="BI919" s="331"/>
      <c r="BJ919" s="331"/>
      <c r="BK919" s="331"/>
      <c r="BL919" s="331"/>
      <c r="BM919" s="331"/>
      <c r="BN919" s="331"/>
      <c r="BO919" s="331"/>
      <c r="BP919" s="331"/>
      <c r="BQ919" s="331"/>
      <c r="BR919" s="331"/>
      <c r="BS919" s="331"/>
      <c r="BT919" s="331"/>
      <c r="BU919" s="306"/>
      <c r="BV919" s="306"/>
      <c r="BW919" s="305"/>
      <c r="BX919" s="305"/>
      <c r="BY919" s="305"/>
    </row>
    <row r="920" spans="2:77" ht="5.25" customHeight="1" x14ac:dyDescent="0.15">
      <c r="B920" s="135"/>
      <c r="C920" s="135"/>
      <c r="D920" s="135"/>
      <c r="G920" s="331"/>
      <c r="H920" s="331"/>
      <c r="I920" s="331"/>
      <c r="J920" s="331"/>
      <c r="K920" s="331"/>
      <c r="L920" s="331"/>
      <c r="M920" s="331"/>
      <c r="N920" s="331"/>
      <c r="O920" s="331"/>
      <c r="P920" s="331"/>
      <c r="Q920" s="331"/>
      <c r="R920" s="331"/>
      <c r="S920" s="331"/>
      <c r="T920" s="331"/>
      <c r="U920" s="331"/>
      <c r="V920" s="331"/>
      <c r="W920" s="331"/>
      <c r="X920" s="331"/>
      <c r="Y920" s="331"/>
      <c r="Z920" s="331"/>
      <c r="AA920" s="331"/>
      <c r="AB920" s="331"/>
      <c r="AC920" s="331"/>
      <c r="AD920" s="331"/>
      <c r="AE920" s="331"/>
      <c r="AF920" s="331"/>
      <c r="AG920" s="331"/>
      <c r="AH920" s="331"/>
      <c r="AI920" s="331"/>
      <c r="AJ920" s="331"/>
      <c r="AK920" s="331"/>
      <c r="AL920" s="331"/>
      <c r="AM920" s="331"/>
      <c r="AN920" s="331"/>
      <c r="AO920" s="331"/>
      <c r="AP920" s="331"/>
      <c r="AQ920" s="331"/>
      <c r="AR920" s="331"/>
      <c r="AS920" s="331"/>
      <c r="AT920" s="331"/>
      <c r="AU920" s="331"/>
      <c r="AV920" s="331"/>
      <c r="AW920" s="331"/>
      <c r="AX920" s="331"/>
      <c r="AY920" s="331"/>
      <c r="AZ920" s="331"/>
      <c r="BA920" s="331"/>
      <c r="BB920" s="331"/>
      <c r="BC920" s="331"/>
      <c r="BD920" s="331"/>
      <c r="BE920" s="331"/>
      <c r="BF920" s="331"/>
      <c r="BG920" s="331"/>
      <c r="BH920" s="331"/>
      <c r="BI920" s="331"/>
      <c r="BJ920" s="331"/>
      <c r="BK920" s="331"/>
      <c r="BL920" s="331"/>
      <c r="BM920" s="331"/>
      <c r="BN920" s="331"/>
      <c r="BO920" s="331"/>
      <c r="BP920" s="331"/>
      <c r="BQ920" s="331"/>
      <c r="BR920" s="331"/>
      <c r="BS920" s="331"/>
      <c r="BT920" s="331"/>
      <c r="BU920" s="306"/>
      <c r="BV920" s="306"/>
      <c r="BW920" s="305"/>
      <c r="BX920" s="305"/>
      <c r="BY920" s="305"/>
    </row>
    <row r="921" spans="2:77" ht="5.25" customHeight="1" thickBot="1" x14ac:dyDescent="0.2">
      <c r="B921" s="135"/>
      <c r="C921" s="135"/>
      <c r="D921" s="135"/>
    </row>
    <row r="922" spans="2:77" ht="5.25" customHeight="1" thickTop="1" x14ac:dyDescent="0.15">
      <c r="B922" s="278" t="s">
        <v>374</v>
      </c>
      <c r="C922" s="279"/>
      <c r="D922" s="280"/>
      <c r="G922" s="320" t="s">
        <v>263</v>
      </c>
      <c r="H922" s="320"/>
      <c r="I922" s="320"/>
      <c r="J922" s="320"/>
      <c r="K922" s="320"/>
      <c r="L922" s="320"/>
      <c r="M922" s="320"/>
      <c r="N922" s="320"/>
      <c r="O922" s="320"/>
      <c r="P922" s="320"/>
      <c r="Q922" s="321"/>
      <c r="R922" s="368"/>
      <c r="S922" s="369"/>
      <c r="T922" s="369"/>
      <c r="U922" s="369"/>
      <c r="V922" s="369"/>
      <c r="W922" s="369"/>
      <c r="X922" s="369"/>
      <c r="Y922" s="369"/>
      <c r="Z922" s="369"/>
      <c r="AA922" s="369"/>
      <c r="AB922" s="369"/>
      <c r="AC922" s="369"/>
      <c r="AD922" s="369"/>
      <c r="AE922" s="369"/>
      <c r="AF922" s="369"/>
      <c r="AG922" s="369"/>
      <c r="AH922" s="369"/>
      <c r="AI922" s="369"/>
      <c r="AJ922" s="369"/>
      <c r="AK922" s="369"/>
      <c r="AL922" s="369"/>
      <c r="AM922" s="369"/>
      <c r="AN922" s="369"/>
      <c r="AO922" s="369"/>
      <c r="AP922" s="369"/>
      <c r="AQ922" s="369"/>
      <c r="AR922" s="369"/>
      <c r="AS922" s="369"/>
      <c r="AT922" s="369"/>
      <c r="AU922" s="369"/>
      <c r="AV922" s="369"/>
      <c r="AW922" s="369"/>
      <c r="AX922" s="369"/>
      <c r="AY922" s="369"/>
      <c r="AZ922" s="369"/>
      <c r="BA922" s="369"/>
      <c r="BB922" s="369"/>
      <c r="BC922" s="369"/>
      <c r="BD922" s="369"/>
      <c r="BE922" s="369"/>
      <c r="BF922" s="369"/>
      <c r="BG922" s="369"/>
      <c r="BH922" s="369"/>
      <c r="BI922" s="369"/>
      <c r="BJ922" s="369"/>
      <c r="BK922" s="369"/>
      <c r="BL922" s="369"/>
      <c r="BM922" s="369"/>
      <c r="BN922" s="369"/>
      <c r="BO922" s="369"/>
      <c r="BP922" s="369"/>
      <c r="BQ922" s="369"/>
      <c r="BR922" s="369"/>
      <c r="BS922" s="369"/>
      <c r="BT922" s="370"/>
      <c r="BU922" s="306" t="str">
        <f>IF(BV922="","",COUNTIFS($BV$197:BV922,"○"))&amp;BV922</f>
        <v/>
      </c>
      <c r="BV922" s="306" t="str">
        <f>IF(BW922&lt;&gt;"","○","")</f>
        <v/>
      </c>
      <c r="BW922" s="305" t="str">
        <f>DBCS(MID(R922,1,48))</f>
        <v/>
      </c>
      <c r="BX922" s="308" t="str">
        <f>IF(AND(L925="",R922&lt;&gt;""),"（1）",IF(L925="","","（"&amp;L925&amp;"）"))</f>
        <v/>
      </c>
    </row>
    <row r="923" spans="2:77" ht="5.25" customHeight="1" x14ac:dyDescent="0.15">
      <c r="B923" s="281"/>
      <c r="C923" s="282"/>
      <c r="D923" s="283"/>
      <c r="G923" s="320"/>
      <c r="H923" s="320"/>
      <c r="I923" s="320"/>
      <c r="J923" s="320"/>
      <c r="K923" s="320"/>
      <c r="L923" s="320"/>
      <c r="M923" s="320"/>
      <c r="N923" s="320"/>
      <c r="O923" s="320"/>
      <c r="P923" s="320"/>
      <c r="Q923" s="321"/>
      <c r="R923" s="371"/>
      <c r="S923" s="372"/>
      <c r="T923" s="372"/>
      <c r="U923" s="372"/>
      <c r="V923" s="372"/>
      <c r="W923" s="372"/>
      <c r="X923" s="372"/>
      <c r="Y923" s="372"/>
      <c r="Z923" s="372"/>
      <c r="AA923" s="372"/>
      <c r="AB923" s="372"/>
      <c r="AC923" s="372"/>
      <c r="AD923" s="372"/>
      <c r="AE923" s="372"/>
      <c r="AF923" s="372"/>
      <c r="AG923" s="372"/>
      <c r="AH923" s="372"/>
      <c r="AI923" s="372"/>
      <c r="AJ923" s="372"/>
      <c r="AK923" s="372"/>
      <c r="AL923" s="372"/>
      <c r="AM923" s="372"/>
      <c r="AN923" s="372"/>
      <c r="AO923" s="372"/>
      <c r="AP923" s="372"/>
      <c r="AQ923" s="372"/>
      <c r="AR923" s="372"/>
      <c r="AS923" s="372"/>
      <c r="AT923" s="372"/>
      <c r="AU923" s="372"/>
      <c r="AV923" s="372"/>
      <c r="AW923" s="372"/>
      <c r="AX923" s="372"/>
      <c r="AY923" s="372"/>
      <c r="AZ923" s="372"/>
      <c r="BA923" s="372"/>
      <c r="BB923" s="372"/>
      <c r="BC923" s="372"/>
      <c r="BD923" s="372"/>
      <c r="BE923" s="372"/>
      <c r="BF923" s="372"/>
      <c r="BG923" s="372"/>
      <c r="BH923" s="372"/>
      <c r="BI923" s="372"/>
      <c r="BJ923" s="372"/>
      <c r="BK923" s="372"/>
      <c r="BL923" s="372"/>
      <c r="BM923" s="372"/>
      <c r="BN923" s="372"/>
      <c r="BO923" s="372"/>
      <c r="BP923" s="372"/>
      <c r="BQ923" s="372"/>
      <c r="BR923" s="372"/>
      <c r="BS923" s="372"/>
      <c r="BT923" s="373"/>
      <c r="BU923" s="306"/>
      <c r="BV923" s="306"/>
      <c r="BW923" s="305"/>
      <c r="BX923" s="310"/>
    </row>
    <row r="924" spans="2:77" ht="5.25" customHeight="1" x14ac:dyDescent="0.15">
      <c r="B924" s="281"/>
      <c r="C924" s="282"/>
      <c r="D924" s="283"/>
      <c r="G924" s="320"/>
      <c r="H924" s="320"/>
      <c r="I924" s="320"/>
      <c r="J924" s="320"/>
      <c r="K924" s="320"/>
      <c r="L924" s="320"/>
      <c r="M924" s="320"/>
      <c r="N924" s="320"/>
      <c r="O924" s="320"/>
      <c r="P924" s="320"/>
      <c r="Q924" s="321"/>
      <c r="R924" s="371"/>
      <c r="S924" s="372"/>
      <c r="T924" s="372"/>
      <c r="U924" s="372"/>
      <c r="V924" s="372"/>
      <c r="W924" s="372"/>
      <c r="X924" s="372"/>
      <c r="Y924" s="372"/>
      <c r="Z924" s="372"/>
      <c r="AA924" s="372"/>
      <c r="AB924" s="372"/>
      <c r="AC924" s="372"/>
      <c r="AD924" s="372"/>
      <c r="AE924" s="372"/>
      <c r="AF924" s="372"/>
      <c r="AG924" s="372"/>
      <c r="AH924" s="372"/>
      <c r="AI924" s="372"/>
      <c r="AJ924" s="372"/>
      <c r="AK924" s="372"/>
      <c r="AL924" s="372"/>
      <c r="AM924" s="372"/>
      <c r="AN924" s="372"/>
      <c r="AO924" s="372"/>
      <c r="AP924" s="372"/>
      <c r="AQ924" s="372"/>
      <c r="AR924" s="372"/>
      <c r="AS924" s="372"/>
      <c r="AT924" s="372"/>
      <c r="AU924" s="372"/>
      <c r="AV924" s="372"/>
      <c r="AW924" s="372"/>
      <c r="AX924" s="372"/>
      <c r="AY924" s="372"/>
      <c r="AZ924" s="372"/>
      <c r="BA924" s="372"/>
      <c r="BB924" s="372"/>
      <c r="BC924" s="372"/>
      <c r="BD924" s="372"/>
      <c r="BE924" s="372"/>
      <c r="BF924" s="372"/>
      <c r="BG924" s="372"/>
      <c r="BH924" s="372"/>
      <c r="BI924" s="372"/>
      <c r="BJ924" s="372"/>
      <c r="BK924" s="372"/>
      <c r="BL924" s="372"/>
      <c r="BM924" s="372"/>
      <c r="BN924" s="372"/>
      <c r="BO924" s="372"/>
      <c r="BP924" s="372"/>
      <c r="BQ924" s="372"/>
      <c r="BR924" s="372"/>
      <c r="BS924" s="372"/>
      <c r="BT924" s="373"/>
      <c r="BU924" s="306"/>
      <c r="BV924" s="306"/>
      <c r="BW924" s="305"/>
      <c r="BX924" s="310"/>
    </row>
    <row r="925" spans="2:77" ht="5.25" customHeight="1" x14ac:dyDescent="0.15">
      <c r="B925" s="281"/>
      <c r="C925" s="282"/>
      <c r="D925" s="283"/>
      <c r="G925" s="308" t="s">
        <v>265</v>
      </c>
      <c r="H925" s="308"/>
      <c r="I925" s="308"/>
      <c r="J925" s="308"/>
      <c r="K925" s="308"/>
      <c r="L925" s="322"/>
      <c r="M925" s="323"/>
      <c r="N925" s="323"/>
      <c r="O925" s="323"/>
      <c r="P925" s="323"/>
      <c r="Q925" s="324"/>
      <c r="R925" s="371"/>
      <c r="S925" s="372"/>
      <c r="T925" s="372"/>
      <c r="U925" s="372"/>
      <c r="V925" s="372"/>
      <c r="W925" s="372"/>
      <c r="X925" s="372"/>
      <c r="Y925" s="372"/>
      <c r="Z925" s="372"/>
      <c r="AA925" s="372"/>
      <c r="AB925" s="372"/>
      <c r="AC925" s="372"/>
      <c r="AD925" s="372"/>
      <c r="AE925" s="372"/>
      <c r="AF925" s="372"/>
      <c r="AG925" s="372"/>
      <c r="AH925" s="372"/>
      <c r="AI925" s="372"/>
      <c r="AJ925" s="372"/>
      <c r="AK925" s="372"/>
      <c r="AL925" s="372"/>
      <c r="AM925" s="372"/>
      <c r="AN925" s="372"/>
      <c r="AO925" s="372"/>
      <c r="AP925" s="372"/>
      <c r="AQ925" s="372"/>
      <c r="AR925" s="372"/>
      <c r="AS925" s="372"/>
      <c r="AT925" s="372"/>
      <c r="AU925" s="372"/>
      <c r="AV925" s="372"/>
      <c r="AW925" s="372"/>
      <c r="AX925" s="372"/>
      <c r="AY925" s="372"/>
      <c r="AZ925" s="372"/>
      <c r="BA925" s="372"/>
      <c r="BB925" s="372"/>
      <c r="BC925" s="372"/>
      <c r="BD925" s="372"/>
      <c r="BE925" s="372"/>
      <c r="BF925" s="372"/>
      <c r="BG925" s="372"/>
      <c r="BH925" s="372"/>
      <c r="BI925" s="372"/>
      <c r="BJ925" s="372"/>
      <c r="BK925" s="372"/>
      <c r="BL925" s="372"/>
      <c r="BM925" s="372"/>
      <c r="BN925" s="372"/>
      <c r="BO925" s="372"/>
      <c r="BP925" s="372"/>
      <c r="BQ925" s="372"/>
      <c r="BR925" s="372"/>
      <c r="BS925" s="372"/>
      <c r="BT925" s="373"/>
      <c r="BU925" s="306" t="str">
        <f>IF(BV925="","",COUNTIFS($BV$197:BV925,"○"))&amp;BV925</f>
        <v/>
      </c>
      <c r="BV925" s="306" t="str">
        <f t="shared" ref="BV925" si="124">IF(BW925&lt;&gt;"","○","")</f>
        <v/>
      </c>
      <c r="BW925" s="305" t="str">
        <f>DBCS(IF(LEN(R922)&gt;48,MID(R922,49,48),""))</f>
        <v/>
      </c>
      <c r="BX925" s="305"/>
    </row>
    <row r="926" spans="2:77" ht="5.25" customHeight="1" x14ac:dyDescent="0.15">
      <c r="B926" s="281"/>
      <c r="C926" s="282"/>
      <c r="D926" s="283"/>
      <c r="G926" s="308"/>
      <c r="H926" s="308"/>
      <c r="I926" s="308"/>
      <c r="J926" s="308"/>
      <c r="K926" s="308"/>
      <c r="L926" s="325"/>
      <c r="M926" s="326"/>
      <c r="N926" s="326"/>
      <c r="O926" s="326"/>
      <c r="P926" s="326"/>
      <c r="Q926" s="327"/>
      <c r="R926" s="371"/>
      <c r="S926" s="372"/>
      <c r="T926" s="372"/>
      <c r="U926" s="372"/>
      <c r="V926" s="372"/>
      <c r="W926" s="372"/>
      <c r="X926" s="372"/>
      <c r="Y926" s="372"/>
      <c r="Z926" s="372"/>
      <c r="AA926" s="372"/>
      <c r="AB926" s="372"/>
      <c r="AC926" s="372"/>
      <c r="AD926" s="372"/>
      <c r="AE926" s="372"/>
      <c r="AF926" s="372"/>
      <c r="AG926" s="372"/>
      <c r="AH926" s="372"/>
      <c r="AI926" s="372"/>
      <c r="AJ926" s="372"/>
      <c r="AK926" s="372"/>
      <c r="AL926" s="372"/>
      <c r="AM926" s="372"/>
      <c r="AN926" s="372"/>
      <c r="AO926" s="372"/>
      <c r="AP926" s="372"/>
      <c r="AQ926" s="372"/>
      <c r="AR926" s="372"/>
      <c r="AS926" s="372"/>
      <c r="AT926" s="372"/>
      <c r="AU926" s="372"/>
      <c r="AV926" s="372"/>
      <c r="AW926" s="372"/>
      <c r="AX926" s="372"/>
      <c r="AY926" s="372"/>
      <c r="AZ926" s="372"/>
      <c r="BA926" s="372"/>
      <c r="BB926" s="372"/>
      <c r="BC926" s="372"/>
      <c r="BD926" s="372"/>
      <c r="BE926" s="372"/>
      <c r="BF926" s="372"/>
      <c r="BG926" s="372"/>
      <c r="BH926" s="372"/>
      <c r="BI926" s="372"/>
      <c r="BJ926" s="372"/>
      <c r="BK926" s="372"/>
      <c r="BL926" s="372"/>
      <c r="BM926" s="372"/>
      <c r="BN926" s="372"/>
      <c r="BO926" s="372"/>
      <c r="BP926" s="372"/>
      <c r="BQ926" s="372"/>
      <c r="BR926" s="372"/>
      <c r="BS926" s="372"/>
      <c r="BT926" s="373"/>
      <c r="BU926" s="306"/>
      <c r="BV926" s="306"/>
      <c r="BW926" s="305"/>
      <c r="BX926" s="305"/>
    </row>
    <row r="927" spans="2:77" ht="5.25" customHeight="1" x14ac:dyDescent="0.15">
      <c r="B927" s="281"/>
      <c r="C927" s="282"/>
      <c r="D927" s="283"/>
      <c r="G927" s="308"/>
      <c r="H927" s="308"/>
      <c r="I927" s="308"/>
      <c r="J927" s="308"/>
      <c r="K927" s="308"/>
      <c r="L927" s="328"/>
      <c r="M927" s="329"/>
      <c r="N927" s="329"/>
      <c r="O927" s="329"/>
      <c r="P927" s="329"/>
      <c r="Q927" s="330"/>
      <c r="R927" s="371"/>
      <c r="S927" s="372"/>
      <c r="T927" s="372"/>
      <c r="U927" s="372"/>
      <c r="V927" s="372"/>
      <c r="W927" s="372"/>
      <c r="X927" s="372"/>
      <c r="Y927" s="372"/>
      <c r="Z927" s="372"/>
      <c r="AA927" s="372"/>
      <c r="AB927" s="372"/>
      <c r="AC927" s="372"/>
      <c r="AD927" s="372"/>
      <c r="AE927" s="372"/>
      <c r="AF927" s="372"/>
      <c r="AG927" s="372"/>
      <c r="AH927" s="372"/>
      <c r="AI927" s="372"/>
      <c r="AJ927" s="372"/>
      <c r="AK927" s="372"/>
      <c r="AL927" s="372"/>
      <c r="AM927" s="372"/>
      <c r="AN927" s="372"/>
      <c r="AO927" s="372"/>
      <c r="AP927" s="372"/>
      <c r="AQ927" s="372"/>
      <c r="AR927" s="372"/>
      <c r="AS927" s="372"/>
      <c r="AT927" s="372"/>
      <c r="AU927" s="372"/>
      <c r="AV927" s="372"/>
      <c r="AW927" s="372"/>
      <c r="AX927" s="372"/>
      <c r="AY927" s="372"/>
      <c r="AZ927" s="372"/>
      <c r="BA927" s="372"/>
      <c r="BB927" s="372"/>
      <c r="BC927" s="372"/>
      <c r="BD927" s="372"/>
      <c r="BE927" s="372"/>
      <c r="BF927" s="372"/>
      <c r="BG927" s="372"/>
      <c r="BH927" s="372"/>
      <c r="BI927" s="372"/>
      <c r="BJ927" s="372"/>
      <c r="BK927" s="372"/>
      <c r="BL927" s="372"/>
      <c r="BM927" s="372"/>
      <c r="BN927" s="372"/>
      <c r="BO927" s="372"/>
      <c r="BP927" s="372"/>
      <c r="BQ927" s="372"/>
      <c r="BR927" s="372"/>
      <c r="BS927" s="372"/>
      <c r="BT927" s="373"/>
      <c r="BU927" s="306"/>
      <c r="BV927" s="306"/>
      <c r="BW927" s="305"/>
      <c r="BX927" s="305"/>
    </row>
    <row r="928" spans="2:77" ht="5.25" customHeight="1" x14ac:dyDescent="0.15">
      <c r="B928" s="281"/>
      <c r="C928" s="282"/>
      <c r="D928" s="283"/>
      <c r="G928" s="308" t="str">
        <f>"現在"&amp;LEN(R922)&amp;"字"</f>
        <v>現在0字</v>
      </c>
      <c r="H928" s="308"/>
      <c r="I928" s="308"/>
      <c r="J928" s="308"/>
      <c r="K928" s="308"/>
      <c r="L928" s="308"/>
      <c r="M928" s="308"/>
      <c r="N928" s="308"/>
      <c r="O928" s="308"/>
      <c r="P928" s="308"/>
      <c r="Q928" s="309"/>
      <c r="R928" s="371"/>
      <c r="S928" s="372"/>
      <c r="T928" s="372"/>
      <c r="U928" s="372"/>
      <c r="V928" s="372"/>
      <c r="W928" s="372"/>
      <c r="X928" s="372"/>
      <c r="Y928" s="372"/>
      <c r="Z928" s="372"/>
      <c r="AA928" s="372"/>
      <c r="AB928" s="372"/>
      <c r="AC928" s="372"/>
      <c r="AD928" s="372"/>
      <c r="AE928" s="372"/>
      <c r="AF928" s="372"/>
      <c r="AG928" s="372"/>
      <c r="AH928" s="372"/>
      <c r="AI928" s="372"/>
      <c r="AJ928" s="372"/>
      <c r="AK928" s="372"/>
      <c r="AL928" s="372"/>
      <c r="AM928" s="372"/>
      <c r="AN928" s="372"/>
      <c r="AO928" s="372"/>
      <c r="AP928" s="372"/>
      <c r="AQ928" s="372"/>
      <c r="AR928" s="372"/>
      <c r="AS928" s="372"/>
      <c r="AT928" s="372"/>
      <c r="AU928" s="372"/>
      <c r="AV928" s="372"/>
      <c r="AW928" s="372"/>
      <c r="AX928" s="372"/>
      <c r="AY928" s="372"/>
      <c r="AZ928" s="372"/>
      <c r="BA928" s="372"/>
      <c r="BB928" s="372"/>
      <c r="BC928" s="372"/>
      <c r="BD928" s="372"/>
      <c r="BE928" s="372"/>
      <c r="BF928" s="372"/>
      <c r="BG928" s="372"/>
      <c r="BH928" s="372"/>
      <c r="BI928" s="372"/>
      <c r="BJ928" s="372"/>
      <c r="BK928" s="372"/>
      <c r="BL928" s="372"/>
      <c r="BM928" s="372"/>
      <c r="BN928" s="372"/>
      <c r="BO928" s="372"/>
      <c r="BP928" s="372"/>
      <c r="BQ928" s="372"/>
      <c r="BR928" s="372"/>
      <c r="BS928" s="372"/>
      <c r="BT928" s="373"/>
      <c r="BU928" s="306" t="str">
        <f>IF(BV928="","",COUNTIFS($BV$197:BV928,"○"))&amp;BV928</f>
        <v/>
      </c>
      <c r="BV928" s="306" t="str">
        <f t="shared" ref="BV928" si="125">IF(BW928&lt;&gt;"","○","")</f>
        <v/>
      </c>
      <c r="BW928" s="305" t="str">
        <f>DBCS(IF(LEN(R922)&gt;98,MID(R922,97,48),""))</f>
        <v/>
      </c>
      <c r="BX928" s="305"/>
    </row>
    <row r="929" spans="2:76" ht="5.25" customHeight="1" x14ac:dyDescent="0.15">
      <c r="B929" s="281"/>
      <c r="C929" s="282"/>
      <c r="D929" s="283"/>
      <c r="G929" s="308"/>
      <c r="H929" s="308"/>
      <c r="I929" s="308"/>
      <c r="J929" s="308"/>
      <c r="K929" s="308"/>
      <c r="L929" s="308"/>
      <c r="M929" s="308"/>
      <c r="N929" s="308"/>
      <c r="O929" s="308"/>
      <c r="P929" s="308"/>
      <c r="Q929" s="309"/>
      <c r="R929" s="371"/>
      <c r="S929" s="372"/>
      <c r="T929" s="372"/>
      <c r="U929" s="372"/>
      <c r="V929" s="372"/>
      <c r="W929" s="372"/>
      <c r="X929" s="372"/>
      <c r="Y929" s="372"/>
      <c r="Z929" s="372"/>
      <c r="AA929" s="372"/>
      <c r="AB929" s="372"/>
      <c r="AC929" s="372"/>
      <c r="AD929" s="372"/>
      <c r="AE929" s="372"/>
      <c r="AF929" s="372"/>
      <c r="AG929" s="372"/>
      <c r="AH929" s="372"/>
      <c r="AI929" s="372"/>
      <c r="AJ929" s="372"/>
      <c r="AK929" s="372"/>
      <c r="AL929" s="372"/>
      <c r="AM929" s="372"/>
      <c r="AN929" s="372"/>
      <c r="AO929" s="372"/>
      <c r="AP929" s="372"/>
      <c r="AQ929" s="372"/>
      <c r="AR929" s="372"/>
      <c r="AS929" s="372"/>
      <c r="AT929" s="372"/>
      <c r="AU929" s="372"/>
      <c r="AV929" s="372"/>
      <c r="AW929" s="372"/>
      <c r="AX929" s="372"/>
      <c r="AY929" s="372"/>
      <c r="AZ929" s="372"/>
      <c r="BA929" s="372"/>
      <c r="BB929" s="372"/>
      <c r="BC929" s="372"/>
      <c r="BD929" s="372"/>
      <c r="BE929" s="372"/>
      <c r="BF929" s="372"/>
      <c r="BG929" s="372"/>
      <c r="BH929" s="372"/>
      <c r="BI929" s="372"/>
      <c r="BJ929" s="372"/>
      <c r="BK929" s="372"/>
      <c r="BL929" s="372"/>
      <c r="BM929" s="372"/>
      <c r="BN929" s="372"/>
      <c r="BO929" s="372"/>
      <c r="BP929" s="372"/>
      <c r="BQ929" s="372"/>
      <c r="BR929" s="372"/>
      <c r="BS929" s="372"/>
      <c r="BT929" s="373"/>
      <c r="BU929" s="306"/>
      <c r="BV929" s="306"/>
      <c r="BW929" s="305"/>
      <c r="BX929" s="305"/>
    </row>
    <row r="930" spans="2:76" ht="5.25" customHeight="1" x14ac:dyDescent="0.15">
      <c r="B930" s="281"/>
      <c r="C930" s="282"/>
      <c r="D930" s="283"/>
      <c r="G930" s="308"/>
      <c r="H930" s="308"/>
      <c r="I930" s="308"/>
      <c r="J930" s="308"/>
      <c r="K930" s="308"/>
      <c r="L930" s="308"/>
      <c r="M930" s="308"/>
      <c r="N930" s="308"/>
      <c r="O930" s="308"/>
      <c r="P930" s="308"/>
      <c r="Q930" s="309"/>
      <c r="R930" s="374"/>
      <c r="S930" s="375"/>
      <c r="T930" s="375"/>
      <c r="U930" s="375"/>
      <c r="V930" s="375"/>
      <c r="W930" s="375"/>
      <c r="X930" s="375"/>
      <c r="Y930" s="375"/>
      <c r="Z930" s="375"/>
      <c r="AA930" s="375"/>
      <c r="AB930" s="375"/>
      <c r="AC930" s="375"/>
      <c r="AD930" s="375"/>
      <c r="AE930" s="375"/>
      <c r="AF930" s="375"/>
      <c r="AG930" s="375"/>
      <c r="AH930" s="375"/>
      <c r="AI930" s="375"/>
      <c r="AJ930" s="375"/>
      <c r="AK930" s="375"/>
      <c r="AL930" s="375"/>
      <c r="AM930" s="375"/>
      <c r="AN930" s="375"/>
      <c r="AO930" s="375"/>
      <c r="AP930" s="375"/>
      <c r="AQ930" s="375"/>
      <c r="AR930" s="375"/>
      <c r="AS930" s="375"/>
      <c r="AT930" s="375"/>
      <c r="AU930" s="375"/>
      <c r="AV930" s="375"/>
      <c r="AW930" s="375"/>
      <c r="AX930" s="375"/>
      <c r="AY930" s="375"/>
      <c r="AZ930" s="375"/>
      <c r="BA930" s="375"/>
      <c r="BB930" s="375"/>
      <c r="BC930" s="375"/>
      <c r="BD930" s="375"/>
      <c r="BE930" s="375"/>
      <c r="BF930" s="375"/>
      <c r="BG930" s="375"/>
      <c r="BH930" s="375"/>
      <c r="BI930" s="375"/>
      <c r="BJ930" s="375"/>
      <c r="BK930" s="375"/>
      <c r="BL930" s="375"/>
      <c r="BM930" s="375"/>
      <c r="BN930" s="375"/>
      <c r="BO930" s="375"/>
      <c r="BP930" s="375"/>
      <c r="BQ930" s="375"/>
      <c r="BR930" s="375"/>
      <c r="BS930" s="375"/>
      <c r="BT930" s="376"/>
      <c r="BU930" s="306"/>
      <c r="BV930" s="306"/>
      <c r="BW930" s="305"/>
      <c r="BX930" s="305"/>
    </row>
    <row r="931" spans="2:76" ht="5.25" customHeight="1" x14ac:dyDescent="0.15">
      <c r="B931" s="281"/>
      <c r="C931" s="282"/>
      <c r="D931" s="283"/>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row>
    <row r="932" spans="2:76" ht="5.25" customHeight="1" x14ac:dyDescent="0.15">
      <c r="B932" s="281"/>
      <c r="C932" s="282"/>
      <c r="D932" s="283"/>
      <c r="G932" s="320" t="s">
        <v>264</v>
      </c>
      <c r="H932" s="320"/>
      <c r="I932" s="320"/>
      <c r="J932" s="320"/>
      <c r="K932" s="320"/>
      <c r="L932" s="320"/>
      <c r="M932" s="320"/>
      <c r="N932" s="320"/>
      <c r="O932" s="320"/>
      <c r="P932" s="320"/>
      <c r="Q932" s="321"/>
      <c r="R932" s="368"/>
      <c r="S932" s="369"/>
      <c r="T932" s="369"/>
      <c r="U932" s="369"/>
      <c r="V932" s="369"/>
      <c r="W932" s="369"/>
      <c r="X932" s="369"/>
      <c r="Y932" s="369"/>
      <c r="Z932" s="369"/>
      <c r="AA932" s="369"/>
      <c r="AB932" s="369"/>
      <c r="AC932" s="369"/>
      <c r="AD932" s="369"/>
      <c r="AE932" s="369"/>
      <c r="AF932" s="369"/>
      <c r="AG932" s="369"/>
      <c r="AH932" s="369"/>
      <c r="AI932" s="369"/>
      <c r="AJ932" s="369"/>
      <c r="AK932" s="369"/>
      <c r="AL932" s="369"/>
      <c r="AM932" s="369"/>
      <c r="AN932" s="369"/>
      <c r="AO932" s="369"/>
      <c r="AP932" s="369"/>
      <c r="AQ932" s="369"/>
      <c r="AR932" s="369"/>
      <c r="AS932" s="369"/>
      <c r="AT932" s="369"/>
      <c r="AU932" s="369"/>
      <c r="AV932" s="369"/>
      <c r="AW932" s="369"/>
      <c r="AX932" s="369"/>
      <c r="AY932" s="369"/>
      <c r="AZ932" s="369"/>
      <c r="BA932" s="369"/>
      <c r="BB932" s="369"/>
      <c r="BC932" s="369"/>
      <c r="BD932" s="369"/>
      <c r="BE932" s="369"/>
      <c r="BF932" s="369"/>
      <c r="BG932" s="369"/>
      <c r="BH932" s="369"/>
      <c r="BI932" s="369"/>
      <c r="BJ932" s="369"/>
      <c r="BK932" s="369"/>
      <c r="BL932" s="369"/>
      <c r="BM932" s="369"/>
      <c r="BN932" s="369"/>
      <c r="BO932" s="369"/>
      <c r="BP932" s="369"/>
      <c r="BQ932" s="369"/>
      <c r="BR932" s="369"/>
      <c r="BS932" s="369"/>
      <c r="BT932" s="370"/>
      <c r="BU932" s="306" t="str">
        <f>IF(BV932="","",COUNTIFS($BV$197:BV932,"○"))&amp;BV932</f>
        <v/>
      </c>
      <c r="BV932" s="306" t="str">
        <f>IF(BW932&lt;&gt;"","○","")</f>
        <v/>
      </c>
      <c r="BW932" s="305" t="str">
        <f>DBCS(MID(R932,1,48))</f>
        <v/>
      </c>
      <c r="BX932" s="308" t="str">
        <f>IF(AND(L935="",R932&lt;&gt;""),"（2）",IF(L935="","","（"&amp;L935&amp;"）"))</f>
        <v/>
      </c>
    </row>
    <row r="933" spans="2:76" ht="5.25" customHeight="1" x14ac:dyDescent="0.15">
      <c r="B933" s="281"/>
      <c r="C933" s="282"/>
      <c r="D933" s="283"/>
      <c r="G933" s="320"/>
      <c r="H933" s="320"/>
      <c r="I933" s="320"/>
      <c r="J933" s="320"/>
      <c r="K933" s="320"/>
      <c r="L933" s="320"/>
      <c r="M933" s="320"/>
      <c r="N933" s="320"/>
      <c r="O933" s="320"/>
      <c r="P933" s="320"/>
      <c r="Q933" s="321"/>
      <c r="R933" s="371"/>
      <c r="S933" s="372"/>
      <c r="T933" s="372"/>
      <c r="U933" s="372"/>
      <c r="V933" s="372"/>
      <c r="W933" s="372"/>
      <c r="X933" s="372"/>
      <c r="Y933" s="372"/>
      <c r="Z933" s="372"/>
      <c r="AA933" s="372"/>
      <c r="AB933" s="372"/>
      <c r="AC933" s="372"/>
      <c r="AD933" s="372"/>
      <c r="AE933" s="372"/>
      <c r="AF933" s="372"/>
      <c r="AG933" s="372"/>
      <c r="AH933" s="372"/>
      <c r="AI933" s="372"/>
      <c r="AJ933" s="372"/>
      <c r="AK933" s="372"/>
      <c r="AL933" s="372"/>
      <c r="AM933" s="372"/>
      <c r="AN933" s="372"/>
      <c r="AO933" s="372"/>
      <c r="AP933" s="372"/>
      <c r="AQ933" s="372"/>
      <c r="AR933" s="372"/>
      <c r="AS933" s="372"/>
      <c r="AT933" s="372"/>
      <c r="AU933" s="372"/>
      <c r="AV933" s="372"/>
      <c r="AW933" s="372"/>
      <c r="AX933" s="372"/>
      <c r="AY933" s="372"/>
      <c r="AZ933" s="372"/>
      <c r="BA933" s="372"/>
      <c r="BB933" s="372"/>
      <c r="BC933" s="372"/>
      <c r="BD933" s="372"/>
      <c r="BE933" s="372"/>
      <c r="BF933" s="372"/>
      <c r="BG933" s="372"/>
      <c r="BH933" s="372"/>
      <c r="BI933" s="372"/>
      <c r="BJ933" s="372"/>
      <c r="BK933" s="372"/>
      <c r="BL933" s="372"/>
      <c r="BM933" s="372"/>
      <c r="BN933" s="372"/>
      <c r="BO933" s="372"/>
      <c r="BP933" s="372"/>
      <c r="BQ933" s="372"/>
      <c r="BR933" s="372"/>
      <c r="BS933" s="372"/>
      <c r="BT933" s="373"/>
      <c r="BU933" s="306"/>
      <c r="BV933" s="306"/>
      <c r="BW933" s="305"/>
      <c r="BX933" s="310"/>
    </row>
    <row r="934" spans="2:76" ht="5.25" customHeight="1" x14ac:dyDescent="0.15">
      <c r="B934" s="281"/>
      <c r="C934" s="282"/>
      <c r="D934" s="283"/>
      <c r="G934" s="320"/>
      <c r="H934" s="320"/>
      <c r="I934" s="320"/>
      <c r="J934" s="320"/>
      <c r="K934" s="320"/>
      <c r="L934" s="320"/>
      <c r="M934" s="320"/>
      <c r="N934" s="320"/>
      <c r="O934" s="320"/>
      <c r="P934" s="320"/>
      <c r="Q934" s="321"/>
      <c r="R934" s="371"/>
      <c r="S934" s="372"/>
      <c r="T934" s="372"/>
      <c r="U934" s="372"/>
      <c r="V934" s="372"/>
      <c r="W934" s="372"/>
      <c r="X934" s="372"/>
      <c r="Y934" s="372"/>
      <c r="Z934" s="372"/>
      <c r="AA934" s="372"/>
      <c r="AB934" s="372"/>
      <c r="AC934" s="372"/>
      <c r="AD934" s="372"/>
      <c r="AE934" s="372"/>
      <c r="AF934" s="372"/>
      <c r="AG934" s="372"/>
      <c r="AH934" s="372"/>
      <c r="AI934" s="372"/>
      <c r="AJ934" s="372"/>
      <c r="AK934" s="372"/>
      <c r="AL934" s="372"/>
      <c r="AM934" s="372"/>
      <c r="AN934" s="372"/>
      <c r="AO934" s="372"/>
      <c r="AP934" s="372"/>
      <c r="AQ934" s="372"/>
      <c r="AR934" s="372"/>
      <c r="AS934" s="372"/>
      <c r="AT934" s="372"/>
      <c r="AU934" s="372"/>
      <c r="AV934" s="372"/>
      <c r="AW934" s="372"/>
      <c r="AX934" s="372"/>
      <c r="AY934" s="372"/>
      <c r="AZ934" s="372"/>
      <c r="BA934" s="372"/>
      <c r="BB934" s="372"/>
      <c r="BC934" s="372"/>
      <c r="BD934" s="372"/>
      <c r="BE934" s="372"/>
      <c r="BF934" s="372"/>
      <c r="BG934" s="372"/>
      <c r="BH934" s="372"/>
      <c r="BI934" s="372"/>
      <c r="BJ934" s="372"/>
      <c r="BK934" s="372"/>
      <c r="BL934" s="372"/>
      <c r="BM934" s="372"/>
      <c r="BN934" s="372"/>
      <c r="BO934" s="372"/>
      <c r="BP934" s="372"/>
      <c r="BQ934" s="372"/>
      <c r="BR934" s="372"/>
      <c r="BS934" s="372"/>
      <c r="BT934" s="373"/>
      <c r="BU934" s="306"/>
      <c r="BV934" s="306"/>
      <c r="BW934" s="305"/>
      <c r="BX934" s="310"/>
    </row>
    <row r="935" spans="2:76" ht="5.25" customHeight="1" x14ac:dyDescent="0.15">
      <c r="B935" s="281"/>
      <c r="C935" s="282"/>
      <c r="D935" s="283"/>
      <c r="G935" s="308" t="s">
        <v>265</v>
      </c>
      <c r="H935" s="308"/>
      <c r="I935" s="308"/>
      <c r="J935" s="308"/>
      <c r="K935" s="308"/>
      <c r="L935" s="322"/>
      <c r="M935" s="323"/>
      <c r="N935" s="323"/>
      <c r="O935" s="323"/>
      <c r="P935" s="323"/>
      <c r="Q935" s="324"/>
      <c r="R935" s="371"/>
      <c r="S935" s="372"/>
      <c r="T935" s="372"/>
      <c r="U935" s="372"/>
      <c r="V935" s="372"/>
      <c r="W935" s="372"/>
      <c r="X935" s="372"/>
      <c r="Y935" s="372"/>
      <c r="Z935" s="372"/>
      <c r="AA935" s="372"/>
      <c r="AB935" s="372"/>
      <c r="AC935" s="372"/>
      <c r="AD935" s="372"/>
      <c r="AE935" s="372"/>
      <c r="AF935" s="372"/>
      <c r="AG935" s="372"/>
      <c r="AH935" s="372"/>
      <c r="AI935" s="372"/>
      <c r="AJ935" s="372"/>
      <c r="AK935" s="372"/>
      <c r="AL935" s="372"/>
      <c r="AM935" s="372"/>
      <c r="AN935" s="372"/>
      <c r="AO935" s="372"/>
      <c r="AP935" s="372"/>
      <c r="AQ935" s="372"/>
      <c r="AR935" s="372"/>
      <c r="AS935" s="372"/>
      <c r="AT935" s="372"/>
      <c r="AU935" s="372"/>
      <c r="AV935" s="372"/>
      <c r="AW935" s="372"/>
      <c r="AX935" s="372"/>
      <c r="AY935" s="372"/>
      <c r="AZ935" s="372"/>
      <c r="BA935" s="372"/>
      <c r="BB935" s="372"/>
      <c r="BC935" s="372"/>
      <c r="BD935" s="372"/>
      <c r="BE935" s="372"/>
      <c r="BF935" s="372"/>
      <c r="BG935" s="372"/>
      <c r="BH935" s="372"/>
      <c r="BI935" s="372"/>
      <c r="BJ935" s="372"/>
      <c r="BK935" s="372"/>
      <c r="BL935" s="372"/>
      <c r="BM935" s="372"/>
      <c r="BN935" s="372"/>
      <c r="BO935" s="372"/>
      <c r="BP935" s="372"/>
      <c r="BQ935" s="372"/>
      <c r="BR935" s="372"/>
      <c r="BS935" s="372"/>
      <c r="BT935" s="373"/>
      <c r="BU935" s="306" t="str">
        <f>IF(BV935="","",COUNTIFS($BV$197:BV935,"○"))&amp;BV935</f>
        <v/>
      </c>
      <c r="BV935" s="306" t="str">
        <f t="shared" ref="BV935" si="126">IF(BW935&lt;&gt;"","○","")</f>
        <v/>
      </c>
      <c r="BW935" s="305" t="str">
        <f>DBCS(IF(LEN(R932)&gt;48,MID(R932,49,48),""))</f>
        <v/>
      </c>
      <c r="BX935" s="305"/>
    </row>
    <row r="936" spans="2:76" ht="5.25" customHeight="1" x14ac:dyDescent="0.15">
      <c r="B936" s="281"/>
      <c r="C936" s="282"/>
      <c r="D936" s="283"/>
      <c r="G936" s="308"/>
      <c r="H936" s="308"/>
      <c r="I936" s="308"/>
      <c r="J936" s="308"/>
      <c r="K936" s="308"/>
      <c r="L936" s="325"/>
      <c r="M936" s="326"/>
      <c r="N936" s="326"/>
      <c r="O936" s="326"/>
      <c r="P936" s="326"/>
      <c r="Q936" s="327"/>
      <c r="R936" s="371"/>
      <c r="S936" s="372"/>
      <c r="T936" s="372"/>
      <c r="U936" s="372"/>
      <c r="V936" s="372"/>
      <c r="W936" s="372"/>
      <c r="X936" s="372"/>
      <c r="Y936" s="372"/>
      <c r="Z936" s="372"/>
      <c r="AA936" s="372"/>
      <c r="AB936" s="372"/>
      <c r="AC936" s="372"/>
      <c r="AD936" s="372"/>
      <c r="AE936" s="372"/>
      <c r="AF936" s="372"/>
      <c r="AG936" s="372"/>
      <c r="AH936" s="372"/>
      <c r="AI936" s="372"/>
      <c r="AJ936" s="372"/>
      <c r="AK936" s="372"/>
      <c r="AL936" s="372"/>
      <c r="AM936" s="372"/>
      <c r="AN936" s="372"/>
      <c r="AO936" s="372"/>
      <c r="AP936" s="372"/>
      <c r="AQ936" s="372"/>
      <c r="AR936" s="372"/>
      <c r="AS936" s="372"/>
      <c r="AT936" s="372"/>
      <c r="AU936" s="372"/>
      <c r="AV936" s="372"/>
      <c r="AW936" s="372"/>
      <c r="AX936" s="372"/>
      <c r="AY936" s="372"/>
      <c r="AZ936" s="372"/>
      <c r="BA936" s="372"/>
      <c r="BB936" s="372"/>
      <c r="BC936" s="372"/>
      <c r="BD936" s="372"/>
      <c r="BE936" s="372"/>
      <c r="BF936" s="372"/>
      <c r="BG936" s="372"/>
      <c r="BH936" s="372"/>
      <c r="BI936" s="372"/>
      <c r="BJ936" s="372"/>
      <c r="BK936" s="372"/>
      <c r="BL936" s="372"/>
      <c r="BM936" s="372"/>
      <c r="BN936" s="372"/>
      <c r="BO936" s="372"/>
      <c r="BP936" s="372"/>
      <c r="BQ936" s="372"/>
      <c r="BR936" s="372"/>
      <c r="BS936" s="372"/>
      <c r="BT936" s="373"/>
      <c r="BU936" s="306"/>
      <c r="BV936" s="306"/>
      <c r="BW936" s="305"/>
      <c r="BX936" s="305"/>
    </row>
    <row r="937" spans="2:76" ht="5.25" customHeight="1" x14ac:dyDescent="0.15">
      <c r="B937" s="281"/>
      <c r="C937" s="282"/>
      <c r="D937" s="283"/>
      <c r="G937" s="308"/>
      <c r="H937" s="308"/>
      <c r="I937" s="308"/>
      <c r="J937" s="308"/>
      <c r="K937" s="308"/>
      <c r="L937" s="328"/>
      <c r="M937" s="329"/>
      <c r="N937" s="329"/>
      <c r="O937" s="329"/>
      <c r="P937" s="329"/>
      <c r="Q937" s="330"/>
      <c r="R937" s="371"/>
      <c r="S937" s="372"/>
      <c r="T937" s="372"/>
      <c r="U937" s="372"/>
      <c r="V937" s="372"/>
      <c r="W937" s="372"/>
      <c r="X937" s="372"/>
      <c r="Y937" s="372"/>
      <c r="Z937" s="372"/>
      <c r="AA937" s="372"/>
      <c r="AB937" s="372"/>
      <c r="AC937" s="372"/>
      <c r="AD937" s="372"/>
      <c r="AE937" s="372"/>
      <c r="AF937" s="372"/>
      <c r="AG937" s="372"/>
      <c r="AH937" s="372"/>
      <c r="AI937" s="372"/>
      <c r="AJ937" s="372"/>
      <c r="AK937" s="372"/>
      <c r="AL937" s="372"/>
      <c r="AM937" s="372"/>
      <c r="AN937" s="372"/>
      <c r="AO937" s="372"/>
      <c r="AP937" s="372"/>
      <c r="AQ937" s="372"/>
      <c r="AR937" s="372"/>
      <c r="AS937" s="372"/>
      <c r="AT937" s="372"/>
      <c r="AU937" s="372"/>
      <c r="AV937" s="372"/>
      <c r="AW937" s="372"/>
      <c r="AX937" s="372"/>
      <c r="AY937" s="372"/>
      <c r="AZ937" s="372"/>
      <c r="BA937" s="372"/>
      <c r="BB937" s="372"/>
      <c r="BC937" s="372"/>
      <c r="BD937" s="372"/>
      <c r="BE937" s="372"/>
      <c r="BF937" s="372"/>
      <c r="BG937" s="372"/>
      <c r="BH937" s="372"/>
      <c r="BI937" s="372"/>
      <c r="BJ937" s="372"/>
      <c r="BK937" s="372"/>
      <c r="BL937" s="372"/>
      <c r="BM937" s="372"/>
      <c r="BN937" s="372"/>
      <c r="BO937" s="372"/>
      <c r="BP937" s="372"/>
      <c r="BQ937" s="372"/>
      <c r="BR937" s="372"/>
      <c r="BS937" s="372"/>
      <c r="BT937" s="373"/>
      <c r="BU937" s="306"/>
      <c r="BV937" s="306"/>
      <c r="BW937" s="305"/>
      <c r="BX937" s="305"/>
    </row>
    <row r="938" spans="2:76" ht="5.25" customHeight="1" x14ac:dyDescent="0.15">
      <c r="B938" s="281"/>
      <c r="C938" s="282"/>
      <c r="D938" s="283"/>
      <c r="G938" s="308" t="str">
        <f>"現在"&amp;LEN(R932)&amp;"字"</f>
        <v>現在0字</v>
      </c>
      <c r="H938" s="308"/>
      <c r="I938" s="308"/>
      <c r="J938" s="308"/>
      <c r="K938" s="308"/>
      <c r="L938" s="308"/>
      <c r="M938" s="308"/>
      <c r="N938" s="308"/>
      <c r="O938" s="308"/>
      <c r="P938" s="308"/>
      <c r="Q938" s="309"/>
      <c r="R938" s="371"/>
      <c r="S938" s="372"/>
      <c r="T938" s="372"/>
      <c r="U938" s="372"/>
      <c r="V938" s="372"/>
      <c r="W938" s="372"/>
      <c r="X938" s="372"/>
      <c r="Y938" s="372"/>
      <c r="Z938" s="372"/>
      <c r="AA938" s="372"/>
      <c r="AB938" s="372"/>
      <c r="AC938" s="372"/>
      <c r="AD938" s="372"/>
      <c r="AE938" s="372"/>
      <c r="AF938" s="372"/>
      <c r="AG938" s="372"/>
      <c r="AH938" s="372"/>
      <c r="AI938" s="372"/>
      <c r="AJ938" s="372"/>
      <c r="AK938" s="372"/>
      <c r="AL938" s="372"/>
      <c r="AM938" s="372"/>
      <c r="AN938" s="372"/>
      <c r="AO938" s="372"/>
      <c r="AP938" s="372"/>
      <c r="AQ938" s="372"/>
      <c r="AR938" s="372"/>
      <c r="AS938" s="372"/>
      <c r="AT938" s="372"/>
      <c r="AU938" s="372"/>
      <c r="AV938" s="372"/>
      <c r="AW938" s="372"/>
      <c r="AX938" s="372"/>
      <c r="AY938" s="372"/>
      <c r="AZ938" s="372"/>
      <c r="BA938" s="372"/>
      <c r="BB938" s="372"/>
      <c r="BC938" s="372"/>
      <c r="BD938" s="372"/>
      <c r="BE938" s="372"/>
      <c r="BF938" s="372"/>
      <c r="BG938" s="372"/>
      <c r="BH938" s="372"/>
      <c r="BI938" s="372"/>
      <c r="BJ938" s="372"/>
      <c r="BK938" s="372"/>
      <c r="BL938" s="372"/>
      <c r="BM938" s="372"/>
      <c r="BN938" s="372"/>
      <c r="BO938" s="372"/>
      <c r="BP938" s="372"/>
      <c r="BQ938" s="372"/>
      <c r="BR938" s="372"/>
      <c r="BS938" s="372"/>
      <c r="BT938" s="373"/>
      <c r="BU938" s="306" t="str">
        <f>IF(BV938="","",COUNTIFS($BV$197:BV938,"○"))&amp;BV938</f>
        <v/>
      </c>
      <c r="BV938" s="306" t="str">
        <f t="shared" ref="BV938" si="127">IF(BW938&lt;&gt;"","○","")</f>
        <v/>
      </c>
      <c r="BW938" s="305" t="str">
        <f>DBCS(IF(LEN(R932)&gt;98,MID(R932,97,48),""))</f>
        <v/>
      </c>
      <c r="BX938" s="305"/>
    </row>
    <row r="939" spans="2:76" ht="5.25" customHeight="1" x14ac:dyDescent="0.15">
      <c r="B939" s="281"/>
      <c r="C939" s="282"/>
      <c r="D939" s="283"/>
      <c r="G939" s="308"/>
      <c r="H939" s="308"/>
      <c r="I939" s="308"/>
      <c r="J939" s="308"/>
      <c r="K939" s="308"/>
      <c r="L939" s="308"/>
      <c r="M939" s="308"/>
      <c r="N939" s="308"/>
      <c r="O939" s="308"/>
      <c r="P939" s="308"/>
      <c r="Q939" s="309"/>
      <c r="R939" s="371"/>
      <c r="S939" s="372"/>
      <c r="T939" s="372"/>
      <c r="U939" s="372"/>
      <c r="V939" s="372"/>
      <c r="W939" s="372"/>
      <c r="X939" s="372"/>
      <c r="Y939" s="372"/>
      <c r="Z939" s="372"/>
      <c r="AA939" s="372"/>
      <c r="AB939" s="372"/>
      <c r="AC939" s="372"/>
      <c r="AD939" s="372"/>
      <c r="AE939" s="372"/>
      <c r="AF939" s="372"/>
      <c r="AG939" s="372"/>
      <c r="AH939" s="372"/>
      <c r="AI939" s="372"/>
      <c r="AJ939" s="372"/>
      <c r="AK939" s="372"/>
      <c r="AL939" s="372"/>
      <c r="AM939" s="372"/>
      <c r="AN939" s="372"/>
      <c r="AO939" s="372"/>
      <c r="AP939" s="372"/>
      <c r="AQ939" s="372"/>
      <c r="AR939" s="372"/>
      <c r="AS939" s="372"/>
      <c r="AT939" s="372"/>
      <c r="AU939" s="372"/>
      <c r="AV939" s="372"/>
      <c r="AW939" s="372"/>
      <c r="AX939" s="372"/>
      <c r="AY939" s="372"/>
      <c r="AZ939" s="372"/>
      <c r="BA939" s="372"/>
      <c r="BB939" s="372"/>
      <c r="BC939" s="372"/>
      <c r="BD939" s="372"/>
      <c r="BE939" s="372"/>
      <c r="BF939" s="372"/>
      <c r="BG939" s="372"/>
      <c r="BH939" s="372"/>
      <c r="BI939" s="372"/>
      <c r="BJ939" s="372"/>
      <c r="BK939" s="372"/>
      <c r="BL939" s="372"/>
      <c r="BM939" s="372"/>
      <c r="BN939" s="372"/>
      <c r="BO939" s="372"/>
      <c r="BP939" s="372"/>
      <c r="BQ939" s="372"/>
      <c r="BR939" s="372"/>
      <c r="BS939" s="372"/>
      <c r="BT939" s="373"/>
      <c r="BU939" s="306"/>
      <c r="BV939" s="306"/>
      <c r="BW939" s="305"/>
      <c r="BX939" s="305"/>
    </row>
    <row r="940" spans="2:76" ht="5.25" customHeight="1" thickBot="1" x14ac:dyDescent="0.2">
      <c r="B940" s="284"/>
      <c r="C940" s="285"/>
      <c r="D940" s="286"/>
      <c r="G940" s="308"/>
      <c r="H940" s="308"/>
      <c r="I940" s="308"/>
      <c r="J940" s="308"/>
      <c r="K940" s="308"/>
      <c r="L940" s="308"/>
      <c r="M940" s="308"/>
      <c r="N940" s="308"/>
      <c r="O940" s="308"/>
      <c r="P940" s="308"/>
      <c r="Q940" s="309"/>
      <c r="R940" s="374"/>
      <c r="S940" s="375"/>
      <c r="T940" s="375"/>
      <c r="U940" s="375"/>
      <c r="V940" s="375"/>
      <c r="W940" s="375"/>
      <c r="X940" s="375"/>
      <c r="Y940" s="375"/>
      <c r="Z940" s="375"/>
      <c r="AA940" s="375"/>
      <c r="AB940" s="375"/>
      <c r="AC940" s="375"/>
      <c r="AD940" s="375"/>
      <c r="AE940" s="375"/>
      <c r="AF940" s="375"/>
      <c r="AG940" s="375"/>
      <c r="AH940" s="375"/>
      <c r="AI940" s="375"/>
      <c r="AJ940" s="375"/>
      <c r="AK940" s="375"/>
      <c r="AL940" s="375"/>
      <c r="AM940" s="375"/>
      <c r="AN940" s="375"/>
      <c r="AO940" s="375"/>
      <c r="AP940" s="375"/>
      <c r="AQ940" s="375"/>
      <c r="AR940" s="375"/>
      <c r="AS940" s="375"/>
      <c r="AT940" s="375"/>
      <c r="AU940" s="375"/>
      <c r="AV940" s="375"/>
      <c r="AW940" s="375"/>
      <c r="AX940" s="375"/>
      <c r="AY940" s="375"/>
      <c r="AZ940" s="375"/>
      <c r="BA940" s="375"/>
      <c r="BB940" s="375"/>
      <c r="BC940" s="375"/>
      <c r="BD940" s="375"/>
      <c r="BE940" s="375"/>
      <c r="BF940" s="375"/>
      <c r="BG940" s="375"/>
      <c r="BH940" s="375"/>
      <c r="BI940" s="375"/>
      <c r="BJ940" s="375"/>
      <c r="BK940" s="375"/>
      <c r="BL940" s="375"/>
      <c r="BM940" s="375"/>
      <c r="BN940" s="375"/>
      <c r="BO940" s="375"/>
      <c r="BP940" s="375"/>
      <c r="BQ940" s="375"/>
      <c r="BR940" s="375"/>
      <c r="BS940" s="375"/>
      <c r="BT940" s="376"/>
      <c r="BU940" s="306"/>
      <c r="BV940" s="306"/>
      <c r="BW940" s="305"/>
      <c r="BX940" s="305"/>
    </row>
    <row r="941" spans="2:76" ht="5.25" customHeight="1" thickTop="1" x14ac:dyDescent="0.15"/>
    <row r="942" spans="2:76" ht="5.25" customHeight="1" x14ac:dyDescent="0.15"/>
    <row r="943" spans="2:76" ht="5.25" customHeight="1" x14ac:dyDescent="0.15"/>
  </sheetData>
  <sheetProtection selectLockedCells="1"/>
  <mergeCells count="1358">
    <mergeCell ref="BY763:BY765"/>
    <mergeCell ref="BX907:BX909"/>
    <mergeCell ref="BW893:BW895"/>
    <mergeCell ref="BX893:BX895"/>
    <mergeCell ref="BW833:BW835"/>
    <mergeCell ref="BX833:BX835"/>
    <mergeCell ref="BU830:BU832"/>
    <mergeCell ref="BV830:BV832"/>
    <mergeCell ref="BW830:BW832"/>
    <mergeCell ref="BX830:BX832"/>
    <mergeCell ref="BU833:BU835"/>
    <mergeCell ref="BV833:BV835"/>
    <mergeCell ref="BU797:BU799"/>
    <mergeCell ref="BV797:BV799"/>
    <mergeCell ref="BW797:BW799"/>
    <mergeCell ref="BX797:BX799"/>
    <mergeCell ref="BW193:BW195"/>
    <mergeCell ref="BW877:BW879"/>
    <mergeCell ref="BX877:BX879"/>
    <mergeCell ref="BU823:BU825"/>
    <mergeCell ref="BV823:BV825"/>
    <mergeCell ref="BW823:BW825"/>
    <mergeCell ref="BX823:BX825"/>
    <mergeCell ref="BW887:BW889"/>
    <mergeCell ref="BX887:BX889"/>
    <mergeCell ref="BX863:BX865"/>
    <mergeCell ref="BW230:BW232"/>
    <mergeCell ref="BX230:BX232"/>
    <mergeCell ref="BU233:BU235"/>
    <mergeCell ref="BV233:BV235"/>
    <mergeCell ref="BY327:BY329"/>
    <mergeCell ref="BW753:BW755"/>
    <mergeCell ref="DT78:EB95"/>
    <mergeCell ref="R907:BT915"/>
    <mergeCell ref="G907:Q909"/>
    <mergeCell ref="G910:Q915"/>
    <mergeCell ref="BU907:BU909"/>
    <mergeCell ref="BV907:BV909"/>
    <mergeCell ref="BW907:BW909"/>
    <mergeCell ref="BU910:BU912"/>
    <mergeCell ref="BV910:BV912"/>
    <mergeCell ref="BW910:BW912"/>
    <mergeCell ref="BU913:BU915"/>
    <mergeCell ref="BV913:BV915"/>
    <mergeCell ref="BW913:BW915"/>
    <mergeCell ref="BU853:BU855"/>
    <mergeCell ref="BV853:BV855"/>
    <mergeCell ref="BW853:BW855"/>
    <mergeCell ref="BX853:BX855"/>
    <mergeCell ref="G857:Q859"/>
    <mergeCell ref="R857:BT865"/>
    <mergeCell ref="BU857:BU859"/>
    <mergeCell ref="BV857:BV859"/>
    <mergeCell ref="G887:Q889"/>
    <mergeCell ref="R887:BT895"/>
    <mergeCell ref="BU887:BU889"/>
    <mergeCell ref="BV887:BV889"/>
    <mergeCell ref="G890:Q895"/>
    <mergeCell ref="BU890:BU892"/>
    <mergeCell ref="BV890:BV892"/>
    <mergeCell ref="BW890:BW892"/>
    <mergeCell ref="BX890:BX892"/>
    <mergeCell ref="BU893:BU895"/>
    <mergeCell ref="BV893:BV895"/>
    <mergeCell ref="G880:Q885"/>
    <mergeCell ref="BU880:BU882"/>
    <mergeCell ref="BV880:BV882"/>
    <mergeCell ref="BW880:BW882"/>
    <mergeCell ref="BX880:BX882"/>
    <mergeCell ref="BU883:BU885"/>
    <mergeCell ref="BV883:BV885"/>
    <mergeCell ref="BW883:BW885"/>
    <mergeCell ref="BX883:BX885"/>
    <mergeCell ref="BV850:BV852"/>
    <mergeCell ref="BW850:BW852"/>
    <mergeCell ref="BX850:BX852"/>
    <mergeCell ref="G847:Q849"/>
    <mergeCell ref="R847:BT855"/>
    <mergeCell ref="BU847:BU849"/>
    <mergeCell ref="BV847:BV849"/>
    <mergeCell ref="BW847:BW849"/>
    <mergeCell ref="BX847:BX849"/>
    <mergeCell ref="G850:Q855"/>
    <mergeCell ref="BU850:BU852"/>
    <mergeCell ref="BW873:BW875"/>
    <mergeCell ref="BV873:BV875"/>
    <mergeCell ref="BW857:BW859"/>
    <mergeCell ref="BX857:BX859"/>
    <mergeCell ref="G860:Q865"/>
    <mergeCell ref="BU860:BU862"/>
    <mergeCell ref="BV860:BV862"/>
    <mergeCell ref="BW860:BW862"/>
    <mergeCell ref="BX860:BX862"/>
    <mergeCell ref="BU863:BU865"/>
    <mergeCell ref="BV863:BV865"/>
    <mergeCell ref="BW863:BW865"/>
    <mergeCell ref="G827:Q829"/>
    <mergeCell ref="R827:BT835"/>
    <mergeCell ref="BU827:BU829"/>
    <mergeCell ref="BV827:BV829"/>
    <mergeCell ref="BW827:BW829"/>
    <mergeCell ref="BX827:BX829"/>
    <mergeCell ref="G830:Q835"/>
    <mergeCell ref="G837:Q839"/>
    <mergeCell ref="R837:BT845"/>
    <mergeCell ref="BU837:BU839"/>
    <mergeCell ref="BV837:BV839"/>
    <mergeCell ref="BW837:BW839"/>
    <mergeCell ref="BX837:BX839"/>
    <mergeCell ref="BU877:BU879"/>
    <mergeCell ref="BV877:BV879"/>
    <mergeCell ref="G840:Q845"/>
    <mergeCell ref="BU840:BU842"/>
    <mergeCell ref="BV840:BV842"/>
    <mergeCell ref="BW840:BW842"/>
    <mergeCell ref="BX840:BX842"/>
    <mergeCell ref="BU843:BU845"/>
    <mergeCell ref="BV843:BV845"/>
    <mergeCell ref="BW843:BW845"/>
    <mergeCell ref="BX843:BX845"/>
    <mergeCell ref="BU873:BU875"/>
    <mergeCell ref="BX870:BX872"/>
    <mergeCell ref="BW870:BW872"/>
    <mergeCell ref="BV870:BV872"/>
    <mergeCell ref="G807:Q809"/>
    <mergeCell ref="R807:BT815"/>
    <mergeCell ref="BU807:BU809"/>
    <mergeCell ref="BV807:BV809"/>
    <mergeCell ref="BW807:BW809"/>
    <mergeCell ref="BX807:BX809"/>
    <mergeCell ref="G810:Q815"/>
    <mergeCell ref="BU810:BU812"/>
    <mergeCell ref="BV810:BV812"/>
    <mergeCell ref="BW810:BW812"/>
    <mergeCell ref="BX810:BX812"/>
    <mergeCell ref="BU813:BU815"/>
    <mergeCell ref="BV820:BV822"/>
    <mergeCell ref="BW820:BW822"/>
    <mergeCell ref="BX820:BX822"/>
    <mergeCell ref="G817:Q819"/>
    <mergeCell ref="R817:BT825"/>
    <mergeCell ref="BU817:BU819"/>
    <mergeCell ref="BV817:BV819"/>
    <mergeCell ref="BW817:BW819"/>
    <mergeCell ref="BX817:BX819"/>
    <mergeCell ref="G820:Q825"/>
    <mergeCell ref="BU820:BU822"/>
    <mergeCell ref="R797:BT805"/>
    <mergeCell ref="G74:Q76"/>
    <mergeCell ref="R71:BT76"/>
    <mergeCell ref="R78:BT95"/>
    <mergeCell ref="BW81:BW83"/>
    <mergeCell ref="BW84:BW86"/>
    <mergeCell ref="BX71:BX73"/>
    <mergeCell ref="BW71:BW73"/>
    <mergeCell ref="BX84:BX86"/>
    <mergeCell ref="BX78:BX80"/>
    <mergeCell ref="BU78:BU80"/>
    <mergeCell ref="BV78:BV80"/>
    <mergeCell ref="BX213:BX215"/>
    <mergeCell ref="BW197:BW199"/>
    <mergeCell ref="BW200:BW202"/>
    <mergeCell ref="BW203:BW205"/>
    <mergeCell ref="G763:BT765"/>
    <mergeCell ref="BU763:BU765"/>
    <mergeCell ref="G800:Q805"/>
    <mergeCell ref="BU800:BU802"/>
    <mergeCell ref="BV800:BV802"/>
    <mergeCell ref="BW800:BW802"/>
    <mergeCell ref="BW87:BW89"/>
    <mergeCell ref="BW93:BW95"/>
    <mergeCell ref="BV87:BV89"/>
    <mergeCell ref="BV90:BV92"/>
    <mergeCell ref="BV93:BV95"/>
    <mergeCell ref="BU87:BU89"/>
    <mergeCell ref="BU90:BU92"/>
    <mergeCell ref="BU93:BU95"/>
    <mergeCell ref="BW90:BW92"/>
    <mergeCell ref="BV144:BV146"/>
    <mergeCell ref="G78:Q80"/>
    <mergeCell ref="G217:Q219"/>
    <mergeCell ref="R217:BT225"/>
    <mergeCell ref="BW63:BW65"/>
    <mergeCell ref="BW67:BW69"/>
    <mergeCell ref="BU63:BU65"/>
    <mergeCell ref="BX87:BX95"/>
    <mergeCell ref="BU74:BU76"/>
    <mergeCell ref="BV74:BV76"/>
    <mergeCell ref="BW74:BW76"/>
    <mergeCell ref="BX163:BX171"/>
    <mergeCell ref="BW78:BW80"/>
    <mergeCell ref="R63:BT65"/>
    <mergeCell ref="G67:Q69"/>
    <mergeCell ref="R67:BT69"/>
    <mergeCell ref="G71:Q73"/>
    <mergeCell ref="G193:AJ195"/>
    <mergeCell ref="AK193:BT195"/>
    <mergeCell ref="G97:Q99"/>
    <mergeCell ref="R97:BT114"/>
    <mergeCell ref="G116:Q118"/>
    <mergeCell ref="R116:BT133"/>
    <mergeCell ref="BX63:BX65"/>
    <mergeCell ref="BX67:BX69"/>
    <mergeCell ref="BX81:BX83"/>
    <mergeCell ref="BU173:BU175"/>
    <mergeCell ref="BU176:BU178"/>
    <mergeCell ref="BV173:BV175"/>
    <mergeCell ref="BV176:BV178"/>
    <mergeCell ref="BW176:BW178"/>
    <mergeCell ref="BX173:BX175"/>
    <mergeCell ref="BX176:BX178"/>
    <mergeCell ref="G173:Q175"/>
    <mergeCell ref="G81:Q83"/>
    <mergeCell ref="G84:Q87"/>
    <mergeCell ref="BW100:BW102"/>
    <mergeCell ref="BW103:BW105"/>
    <mergeCell ref="BU100:BU102"/>
    <mergeCell ref="BU103:BU105"/>
    <mergeCell ref="BV100:BV102"/>
    <mergeCell ref="BV103:BV105"/>
    <mergeCell ref="BV169:BV171"/>
    <mergeCell ref="BU179:BU181"/>
    <mergeCell ref="BV179:BV181"/>
    <mergeCell ref="BU182:BU184"/>
    <mergeCell ref="BV182:BV184"/>
    <mergeCell ref="BU185:BU187"/>
    <mergeCell ref="BV185:BV187"/>
    <mergeCell ref="BU188:BU190"/>
    <mergeCell ref="BV188:BV190"/>
    <mergeCell ref="G176:Q178"/>
    <mergeCell ref="G179:Q182"/>
    <mergeCell ref="R173:BT190"/>
    <mergeCell ref="G100:Q102"/>
    <mergeCell ref="BW144:BW146"/>
    <mergeCell ref="G103:Q106"/>
    <mergeCell ref="BU128:BU130"/>
    <mergeCell ref="BV128:BV130"/>
    <mergeCell ref="BU147:BU149"/>
    <mergeCell ref="BV147:BV149"/>
    <mergeCell ref="BU150:BU152"/>
    <mergeCell ref="BV150:BV152"/>
    <mergeCell ref="BW163:BW165"/>
    <mergeCell ref="BU166:BU168"/>
    <mergeCell ref="BX74:BX76"/>
    <mergeCell ref="BW173:BW175"/>
    <mergeCell ref="BV81:BV83"/>
    <mergeCell ref="BV84:BV86"/>
    <mergeCell ref="BU81:BU83"/>
    <mergeCell ref="BU84:BU86"/>
    <mergeCell ref="BU197:BU199"/>
    <mergeCell ref="BV197:BV199"/>
    <mergeCell ref="BU200:BU202"/>
    <mergeCell ref="BV200:BV202"/>
    <mergeCell ref="BU203:BU205"/>
    <mergeCell ref="BV203:BV205"/>
    <mergeCell ref="BU217:BU219"/>
    <mergeCell ref="BV217:BV219"/>
    <mergeCell ref="BU97:BU99"/>
    <mergeCell ref="BV97:BV99"/>
    <mergeCell ref="BU116:BU118"/>
    <mergeCell ref="BV116:BV118"/>
    <mergeCell ref="BU141:BU143"/>
    <mergeCell ref="BV141:BV143"/>
    <mergeCell ref="BW207:BW209"/>
    <mergeCell ref="BX207:BX209"/>
    <mergeCell ref="BW128:BW130"/>
    <mergeCell ref="BW147:BW149"/>
    <mergeCell ref="BW150:BW152"/>
    <mergeCell ref="BW166:BW168"/>
    <mergeCell ref="BW169:BW171"/>
    <mergeCell ref="BW179:BW181"/>
    <mergeCell ref="BW182:BW184"/>
    <mergeCell ref="BW185:BW187"/>
    <mergeCell ref="BW188:BW190"/>
    <mergeCell ref="BU144:BU146"/>
    <mergeCell ref="BU45:BU47"/>
    <mergeCell ref="BV45:BV47"/>
    <mergeCell ref="BW45:BW47"/>
    <mergeCell ref="BU48:BU50"/>
    <mergeCell ref="BV48:BV50"/>
    <mergeCell ref="BW48:BW50"/>
    <mergeCell ref="G51:Q53"/>
    <mergeCell ref="BU71:BU73"/>
    <mergeCell ref="BV63:BV65"/>
    <mergeCell ref="BV67:BV69"/>
    <mergeCell ref="BV71:BV73"/>
    <mergeCell ref="BW32:BW34"/>
    <mergeCell ref="BW35:BW37"/>
    <mergeCell ref="BW38:BW40"/>
    <mergeCell ref="BV813:BV815"/>
    <mergeCell ref="BW813:BW815"/>
    <mergeCell ref="BX813:BX815"/>
    <mergeCell ref="BU51:BU53"/>
    <mergeCell ref="BX193:BX195"/>
    <mergeCell ref="BV51:BV53"/>
    <mergeCell ref="BW51:BW53"/>
    <mergeCell ref="BX179:BX181"/>
    <mergeCell ref="BX182:BX184"/>
    <mergeCell ref="BX185:BX190"/>
    <mergeCell ref="BU131:BU133"/>
    <mergeCell ref="BV131:BV133"/>
    <mergeCell ref="BW131:BW133"/>
    <mergeCell ref="BX131:BX133"/>
    <mergeCell ref="BU163:BU165"/>
    <mergeCell ref="BV163:BV165"/>
    <mergeCell ref="G59:BT61"/>
    <mergeCell ref="G63:Q65"/>
    <mergeCell ref="Y3:AG6"/>
    <mergeCell ref="Y7:AG10"/>
    <mergeCell ref="Y11:AG14"/>
    <mergeCell ref="G25:BT27"/>
    <mergeCell ref="G55:BT57"/>
    <mergeCell ref="G42:BT44"/>
    <mergeCell ref="G29:BT31"/>
    <mergeCell ref="G48:Q50"/>
    <mergeCell ref="G45:Q47"/>
    <mergeCell ref="G3:X6"/>
    <mergeCell ref="G19:X22"/>
    <mergeCell ref="G15:X18"/>
    <mergeCell ref="G11:X14"/>
    <mergeCell ref="G7:X10"/>
    <mergeCell ref="BU67:BU69"/>
    <mergeCell ref="BV32:BV34"/>
    <mergeCell ref="Y15:AG18"/>
    <mergeCell ref="Y19:AG22"/>
    <mergeCell ref="BU35:BU37"/>
    <mergeCell ref="BV35:BV37"/>
    <mergeCell ref="BU38:BU40"/>
    <mergeCell ref="BV38:BV40"/>
    <mergeCell ref="BU32:BU34"/>
    <mergeCell ref="G32:Q34"/>
    <mergeCell ref="G35:Q37"/>
    <mergeCell ref="G38:Q40"/>
    <mergeCell ref="R32:BT34"/>
    <mergeCell ref="R35:BT37"/>
    <mergeCell ref="R38:BT40"/>
    <mergeCell ref="R45:BT47"/>
    <mergeCell ref="R48:BT50"/>
    <mergeCell ref="R51:BT53"/>
    <mergeCell ref="BX217:BX219"/>
    <mergeCell ref="G220:Q225"/>
    <mergeCell ref="BU220:BU222"/>
    <mergeCell ref="BV220:BV222"/>
    <mergeCell ref="BW220:BW222"/>
    <mergeCell ref="BX220:BX222"/>
    <mergeCell ref="BU223:BU225"/>
    <mergeCell ref="BV223:BV225"/>
    <mergeCell ref="BW223:BW225"/>
    <mergeCell ref="BX223:BX225"/>
    <mergeCell ref="BX197:BX199"/>
    <mergeCell ref="BX200:BX202"/>
    <mergeCell ref="BX203:BX205"/>
    <mergeCell ref="G207:Q209"/>
    <mergeCell ref="R207:BT215"/>
    <mergeCell ref="BU207:BU209"/>
    <mergeCell ref="BV207:BV209"/>
    <mergeCell ref="G210:Q215"/>
    <mergeCell ref="BU210:BU212"/>
    <mergeCell ref="BV210:BV212"/>
    <mergeCell ref="BW210:BW212"/>
    <mergeCell ref="BX210:BX212"/>
    <mergeCell ref="BU213:BU215"/>
    <mergeCell ref="BV213:BV215"/>
    <mergeCell ref="BW213:BW215"/>
    <mergeCell ref="G197:Q199"/>
    <mergeCell ref="G200:Q205"/>
    <mergeCell ref="R197:BT205"/>
    <mergeCell ref="G237:Q239"/>
    <mergeCell ref="R237:BT245"/>
    <mergeCell ref="BU237:BU239"/>
    <mergeCell ref="BV237:BV239"/>
    <mergeCell ref="BW237:BW239"/>
    <mergeCell ref="BX237:BX239"/>
    <mergeCell ref="G240:Q245"/>
    <mergeCell ref="BU240:BU242"/>
    <mergeCell ref="BV240:BV242"/>
    <mergeCell ref="BW240:BW242"/>
    <mergeCell ref="BX240:BX242"/>
    <mergeCell ref="BU243:BU245"/>
    <mergeCell ref="BV243:BV245"/>
    <mergeCell ref="BW243:BW245"/>
    <mergeCell ref="BX243:BX245"/>
    <mergeCell ref="G227:Q229"/>
    <mergeCell ref="R227:BT235"/>
    <mergeCell ref="BU227:BU229"/>
    <mergeCell ref="BV227:BV229"/>
    <mergeCell ref="BW227:BW229"/>
    <mergeCell ref="BX227:BX229"/>
    <mergeCell ref="G230:Q235"/>
    <mergeCell ref="BU230:BU232"/>
    <mergeCell ref="BV230:BV232"/>
    <mergeCell ref="BW233:BW235"/>
    <mergeCell ref="BX233:BX235"/>
    <mergeCell ref="BV166:BV168"/>
    <mergeCell ref="BU169:BU171"/>
    <mergeCell ref="BW217:BW219"/>
    <mergeCell ref="G257:Q259"/>
    <mergeCell ref="R257:BT265"/>
    <mergeCell ref="BU257:BU259"/>
    <mergeCell ref="BV257:BV259"/>
    <mergeCell ref="BW257:BW259"/>
    <mergeCell ref="BX257:BX259"/>
    <mergeCell ref="G260:Q265"/>
    <mergeCell ref="BU260:BU262"/>
    <mergeCell ref="BV260:BV262"/>
    <mergeCell ref="BW260:BW262"/>
    <mergeCell ref="BX260:BX262"/>
    <mergeCell ref="BU263:BU265"/>
    <mergeCell ref="BV263:BV265"/>
    <mergeCell ref="BW263:BW265"/>
    <mergeCell ref="BX263:BX265"/>
    <mergeCell ref="G247:Q249"/>
    <mergeCell ref="R247:BT255"/>
    <mergeCell ref="BU247:BU249"/>
    <mergeCell ref="BV247:BV249"/>
    <mergeCell ref="BW247:BW249"/>
    <mergeCell ref="BX247:BX249"/>
    <mergeCell ref="G250:Q255"/>
    <mergeCell ref="BU250:BU252"/>
    <mergeCell ref="BV250:BV252"/>
    <mergeCell ref="BW250:BW252"/>
    <mergeCell ref="BX250:BX252"/>
    <mergeCell ref="BU253:BU255"/>
    <mergeCell ref="BV253:BV255"/>
    <mergeCell ref="BW253:BW255"/>
    <mergeCell ref="BX253:BX255"/>
    <mergeCell ref="BX303:BX305"/>
    <mergeCell ref="G277:Q279"/>
    <mergeCell ref="R277:BT285"/>
    <mergeCell ref="BU277:BU279"/>
    <mergeCell ref="BV277:BV279"/>
    <mergeCell ref="BW277:BW279"/>
    <mergeCell ref="BX277:BX279"/>
    <mergeCell ref="G280:Q285"/>
    <mergeCell ref="BU280:BU282"/>
    <mergeCell ref="BV280:BV282"/>
    <mergeCell ref="BW280:BW282"/>
    <mergeCell ref="BX280:BX282"/>
    <mergeCell ref="BU283:BU285"/>
    <mergeCell ref="BV283:BV285"/>
    <mergeCell ref="BW283:BW285"/>
    <mergeCell ref="BX283:BX285"/>
    <mergeCell ref="G267:Q269"/>
    <mergeCell ref="R267:BT275"/>
    <mergeCell ref="BU267:BU269"/>
    <mergeCell ref="BV267:BV269"/>
    <mergeCell ref="BW267:BW269"/>
    <mergeCell ref="BX267:BX269"/>
    <mergeCell ref="G270:Q275"/>
    <mergeCell ref="BU270:BU272"/>
    <mergeCell ref="BV270:BV272"/>
    <mergeCell ref="BW270:BW272"/>
    <mergeCell ref="BX270:BX272"/>
    <mergeCell ref="BU273:BU275"/>
    <mergeCell ref="BV273:BV275"/>
    <mergeCell ref="BW273:BW275"/>
    <mergeCell ref="BX273:BX275"/>
    <mergeCell ref="BX323:BX325"/>
    <mergeCell ref="BV327:BV329"/>
    <mergeCell ref="BW327:BW329"/>
    <mergeCell ref="G287:Q289"/>
    <mergeCell ref="R287:BT295"/>
    <mergeCell ref="BU287:BU289"/>
    <mergeCell ref="BV287:BV289"/>
    <mergeCell ref="BW287:BW289"/>
    <mergeCell ref="BX287:BX289"/>
    <mergeCell ref="G290:Q295"/>
    <mergeCell ref="BU290:BU292"/>
    <mergeCell ref="BV290:BV292"/>
    <mergeCell ref="BW290:BW292"/>
    <mergeCell ref="BX290:BX292"/>
    <mergeCell ref="BU293:BU295"/>
    <mergeCell ref="BV293:BV295"/>
    <mergeCell ref="BW293:BW295"/>
    <mergeCell ref="BX293:BX295"/>
    <mergeCell ref="G297:Q299"/>
    <mergeCell ref="R297:BT305"/>
    <mergeCell ref="BU297:BU299"/>
    <mergeCell ref="BV297:BV299"/>
    <mergeCell ref="BW297:BW299"/>
    <mergeCell ref="BX297:BX299"/>
    <mergeCell ref="G300:Q305"/>
    <mergeCell ref="BU300:BU302"/>
    <mergeCell ref="BV300:BV302"/>
    <mergeCell ref="BW300:BW302"/>
    <mergeCell ref="BX300:BX302"/>
    <mergeCell ref="BU303:BU305"/>
    <mergeCell ref="BV303:BV305"/>
    <mergeCell ref="BW303:BW305"/>
    <mergeCell ref="G307:Q309"/>
    <mergeCell ref="R307:BT315"/>
    <mergeCell ref="BU307:BU309"/>
    <mergeCell ref="BV307:BV309"/>
    <mergeCell ref="BW307:BW309"/>
    <mergeCell ref="BX307:BX309"/>
    <mergeCell ref="G310:Q315"/>
    <mergeCell ref="BU310:BU312"/>
    <mergeCell ref="BV310:BV312"/>
    <mergeCell ref="BW310:BW312"/>
    <mergeCell ref="BX310:BX312"/>
    <mergeCell ref="BU313:BU315"/>
    <mergeCell ref="BV313:BV315"/>
    <mergeCell ref="BW313:BW315"/>
    <mergeCell ref="BX313:BX315"/>
    <mergeCell ref="BX327:BX329"/>
    <mergeCell ref="BU327:BU329"/>
    <mergeCell ref="G327:BT329"/>
    <mergeCell ref="G317:Q319"/>
    <mergeCell ref="R317:BT325"/>
    <mergeCell ref="BU317:BU319"/>
    <mergeCell ref="BV317:BV319"/>
    <mergeCell ref="BW317:BW319"/>
    <mergeCell ref="BX317:BX319"/>
    <mergeCell ref="G320:Q325"/>
    <mergeCell ref="BU320:BU322"/>
    <mergeCell ref="BV320:BV322"/>
    <mergeCell ref="BW320:BW322"/>
    <mergeCell ref="BX320:BX322"/>
    <mergeCell ref="BU323:BU325"/>
    <mergeCell ref="BV323:BV325"/>
    <mergeCell ref="BW323:BW325"/>
    <mergeCell ref="G341:Q343"/>
    <mergeCell ref="R341:BT349"/>
    <mergeCell ref="BU341:BU343"/>
    <mergeCell ref="BV341:BV343"/>
    <mergeCell ref="BW341:BW343"/>
    <mergeCell ref="BX341:BX343"/>
    <mergeCell ref="G344:Q349"/>
    <mergeCell ref="BU344:BU346"/>
    <mergeCell ref="BV344:BV346"/>
    <mergeCell ref="BW344:BW346"/>
    <mergeCell ref="BX344:BX346"/>
    <mergeCell ref="BU347:BU349"/>
    <mergeCell ref="BV347:BV349"/>
    <mergeCell ref="BW347:BW349"/>
    <mergeCell ref="BX347:BX349"/>
    <mergeCell ref="G331:Q333"/>
    <mergeCell ref="R331:BT339"/>
    <mergeCell ref="BU331:BU333"/>
    <mergeCell ref="BV331:BV333"/>
    <mergeCell ref="BW331:BW333"/>
    <mergeCell ref="BX331:BX333"/>
    <mergeCell ref="G334:Q339"/>
    <mergeCell ref="BU334:BU336"/>
    <mergeCell ref="BV334:BV336"/>
    <mergeCell ref="BW334:BW336"/>
    <mergeCell ref="BX334:BX336"/>
    <mergeCell ref="BU337:BU339"/>
    <mergeCell ref="BV337:BV339"/>
    <mergeCell ref="BW337:BW339"/>
    <mergeCell ref="BX337:BX339"/>
    <mergeCell ref="G361:Q363"/>
    <mergeCell ref="R361:BT369"/>
    <mergeCell ref="BU361:BU363"/>
    <mergeCell ref="BV361:BV363"/>
    <mergeCell ref="BW361:BW363"/>
    <mergeCell ref="BX361:BX363"/>
    <mergeCell ref="G364:Q369"/>
    <mergeCell ref="BU364:BU366"/>
    <mergeCell ref="BV364:BV366"/>
    <mergeCell ref="BW364:BW366"/>
    <mergeCell ref="BX364:BX366"/>
    <mergeCell ref="BU367:BU369"/>
    <mergeCell ref="BV367:BV369"/>
    <mergeCell ref="BW367:BW369"/>
    <mergeCell ref="BX367:BX369"/>
    <mergeCell ref="G351:Q353"/>
    <mergeCell ref="R351:BT359"/>
    <mergeCell ref="BU351:BU353"/>
    <mergeCell ref="BV351:BV353"/>
    <mergeCell ref="BW351:BW353"/>
    <mergeCell ref="BX351:BX353"/>
    <mergeCell ref="G354:Q359"/>
    <mergeCell ref="BU354:BU356"/>
    <mergeCell ref="BV354:BV356"/>
    <mergeCell ref="BW354:BW356"/>
    <mergeCell ref="BX354:BX356"/>
    <mergeCell ref="BU357:BU359"/>
    <mergeCell ref="BV357:BV359"/>
    <mergeCell ref="BW357:BW359"/>
    <mergeCell ref="BX357:BX359"/>
    <mergeCell ref="G381:Q383"/>
    <mergeCell ref="R381:BT389"/>
    <mergeCell ref="BU381:BU383"/>
    <mergeCell ref="BV381:BV383"/>
    <mergeCell ref="BW381:BW383"/>
    <mergeCell ref="BX381:BX383"/>
    <mergeCell ref="G384:Q389"/>
    <mergeCell ref="BU384:BU386"/>
    <mergeCell ref="BV384:BV386"/>
    <mergeCell ref="BW384:BW386"/>
    <mergeCell ref="BX384:BX386"/>
    <mergeCell ref="BU387:BU389"/>
    <mergeCell ref="BV387:BV389"/>
    <mergeCell ref="BW387:BW389"/>
    <mergeCell ref="BX387:BX389"/>
    <mergeCell ref="G371:Q373"/>
    <mergeCell ref="R371:BT379"/>
    <mergeCell ref="BU371:BU373"/>
    <mergeCell ref="BV371:BV373"/>
    <mergeCell ref="BW371:BW373"/>
    <mergeCell ref="BX371:BX373"/>
    <mergeCell ref="G374:Q379"/>
    <mergeCell ref="BU374:BU376"/>
    <mergeCell ref="BV374:BV376"/>
    <mergeCell ref="BW374:BW376"/>
    <mergeCell ref="BX374:BX376"/>
    <mergeCell ref="BU377:BU379"/>
    <mergeCell ref="BV377:BV379"/>
    <mergeCell ref="BW377:BW379"/>
    <mergeCell ref="BX377:BX379"/>
    <mergeCell ref="G401:Q403"/>
    <mergeCell ref="R401:BT409"/>
    <mergeCell ref="BU401:BU403"/>
    <mergeCell ref="BV401:BV403"/>
    <mergeCell ref="BW401:BW403"/>
    <mergeCell ref="BX401:BX403"/>
    <mergeCell ref="G404:Q409"/>
    <mergeCell ref="BU404:BU406"/>
    <mergeCell ref="BV404:BV406"/>
    <mergeCell ref="BW404:BW406"/>
    <mergeCell ref="BX404:BX406"/>
    <mergeCell ref="BU407:BU409"/>
    <mergeCell ref="BV407:BV409"/>
    <mergeCell ref="BW407:BW409"/>
    <mergeCell ref="BX407:BX409"/>
    <mergeCell ref="G391:Q393"/>
    <mergeCell ref="R391:BT399"/>
    <mergeCell ref="BU391:BU393"/>
    <mergeCell ref="BV391:BV393"/>
    <mergeCell ref="BW391:BW393"/>
    <mergeCell ref="BX391:BX393"/>
    <mergeCell ref="G394:Q399"/>
    <mergeCell ref="BU394:BU396"/>
    <mergeCell ref="BV394:BV396"/>
    <mergeCell ref="BW394:BW396"/>
    <mergeCell ref="BX394:BX396"/>
    <mergeCell ref="BU397:BU399"/>
    <mergeCell ref="BV397:BV399"/>
    <mergeCell ref="BW397:BW399"/>
    <mergeCell ref="BX397:BX399"/>
    <mergeCell ref="G421:Q423"/>
    <mergeCell ref="R421:BT429"/>
    <mergeCell ref="BU421:BU423"/>
    <mergeCell ref="BV421:BV423"/>
    <mergeCell ref="BW421:BW423"/>
    <mergeCell ref="BX421:BX423"/>
    <mergeCell ref="G424:Q429"/>
    <mergeCell ref="BU424:BU426"/>
    <mergeCell ref="BV424:BV426"/>
    <mergeCell ref="BW424:BW426"/>
    <mergeCell ref="BX424:BX426"/>
    <mergeCell ref="BU427:BU429"/>
    <mergeCell ref="BV427:BV429"/>
    <mergeCell ref="BW427:BW429"/>
    <mergeCell ref="BX427:BX429"/>
    <mergeCell ref="G411:Q413"/>
    <mergeCell ref="R411:BT419"/>
    <mergeCell ref="BU411:BU413"/>
    <mergeCell ref="BV411:BV413"/>
    <mergeCell ref="BW411:BW413"/>
    <mergeCell ref="BX411:BX413"/>
    <mergeCell ref="G414:Q419"/>
    <mergeCell ref="BU414:BU416"/>
    <mergeCell ref="BV414:BV416"/>
    <mergeCell ref="BW414:BW416"/>
    <mergeCell ref="BX414:BX416"/>
    <mergeCell ref="BU417:BU419"/>
    <mergeCell ref="BV417:BV419"/>
    <mergeCell ref="BW417:BW419"/>
    <mergeCell ref="BX417:BX419"/>
    <mergeCell ref="G441:Q443"/>
    <mergeCell ref="R441:BT449"/>
    <mergeCell ref="BU441:BU443"/>
    <mergeCell ref="BV441:BV443"/>
    <mergeCell ref="BW441:BW443"/>
    <mergeCell ref="BX441:BX443"/>
    <mergeCell ref="G444:Q449"/>
    <mergeCell ref="BU444:BU446"/>
    <mergeCell ref="BV444:BV446"/>
    <mergeCell ref="BW444:BW446"/>
    <mergeCell ref="BX444:BX446"/>
    <mergeCell ref="BU447:BU449"/>
    <mergeCell ref="BV447:BV449"/>
    <mergeCell ref="BW447:BW449"/>
    <mergeCell ref="BX447:BX449"/>
    <mergeCell ref="G431:Q433"/>
    <mergeCell ref="R431:BT439"/>
    <mergeCell ref="BU431:BU433"/>
    <mergeCell ref="BV431:BV433"/>
    <mergeCell ref="BW431:BW433"/>
    <mergeCell ref="BX431:BX433"/>
    <mergeCell ref="G434:Q439"/>
    <mergeCell ref="BU434:BU436"/>
    <mergeCell ref="BV434:BV436"/>
    <mergeCell ref="BW434:BW436"/>
    <mergeCell ref="BX434:BX436"/>
    <mergeCell ref="BU437:BU439"/>
    <mergeCell ref="BV437:BV439"/>
    <mergeCell ref="BW437:BW439"/>
    <mergeCell ref="BX437:BX439"/>
    <mergeCell ref="G451:BT453"/>
    <mergeCell ref="BU451:BU453"/>
    <mergeCell ref="BV451:BV453"/>
    <mergeCell ref="BW451:BW453"/>
    <mergeCell ref="BX451:BX453"/>
    <mergeCell ref="BY451:BY453"/>
    <mergeCell ref="G455:Q457"/>
    <mergeCell ref="R455:BT463"/>
    <mergeCell ref="BU455:BU457"/>
    <mergeCell ref="BV455:BV457"/>
    <mergeCell ref="BW455:BW457"/>
    <mergeCell ref="BX455:BX457"/>
    <mergeCell ref="G458:Q463"/>
    <mergeCell ref="BU458:BU460"/>
    <mergeCell ref="BV458:BV460"/>
    <mergeCell ref="BW458:BW460"/>
    <mergeCell ref="BX458:BX460"/>
    <mergeCell ref="BU461:BU463"/>
    <mergeCell ref="BV461:BV463"/>
    <mergeCell ref="BW461:BW463"/>
    <mergeCell ref="BX461:BX463"/>
    <mergeCell ref="G475:Q477"/>
    <mergeCell ref="R475:BT483"/>
    <mergeCell ref="BU475:BU477"/>
    <mergeCell ref="BV475:BV477"/>
    <mergeCell ref="BW475:BW477"/>
    <mergeCell ref="BX475:BX477"/>
    <mergeCell ref="G478:Q483"/>
    <mergeCell ref="BU478:BU480"/>
    <mergeCell ref="BV478:BV480"/>
    <mergeCell ref="BW478:BW480"/>
    <mergeCell ref="BX478:BX480"/>
    <mergeCell ref="BU481:BU483"/>
    <mergeCell ref="BV481:BV483"/>
    <mergeCell ref="BW481:BW483"/>
    <mergeCell ref="BX481:BX483"/>
    <mergeCell ref="G465:Q467"/>
    <mergeCell ref="R465:BT473"/>
    <mergeCell ref="BU465:BU467"/>
    <mergeCell ref="BV465:BV467"/>
    <mergeCell ref="BW465:BW467"/>
    <mergeCell ref="BX465:BX467"/>
    <mergeCell ref="G468:Q473"/>
    <mergeCell ref="BU468:BU470"/>
    <mergeCell ref="BV468:BV470"/>
    <mergeCell ref="BW468:BW470"/>
    <mergeCell ref="BX468:BX470"/>
    <mergeCell ref="BU471:BU473"/>
    <mergeCell ref="BV471:BV473"/>
    <mergeCell ref="BW471:BW473"/>
    <mergeCell ref="BX471:BX473"/>
    <mergeCell ref="G495:Q497"/>
    <mergeCell ref="R495:BT503"/>
    <mergeCell ref="BU495:BU497"/>
    <mergeCell ref="BV495:BV497"/>
    <mergeCell ref="BW495:BW497"/>
    <mergeCell ref="BX495:BX497"/>
    <mergeCell ref="G498:Q503"/>
    <mergeCell ref="BU498:BU500"/>
    <mergeCell ref="BV498:BV500"/>
    <mergeCell ref="BW498:BW500"/>
    <mergeCell ref="BX498:BX500"/>
    <mergeCell ref="BU501:BU503"/>
    <mergeCell ref="BV501:BV503"/>
    <mergeCell ref="BW501:BW503"/>
    <mergeCell ref="BX501:BX503"/>
    <mergeCell ref="G485:Q487"/>
    <mergeCell ref="R485:BT493"/>
    <mergeCell ref="BU485:BU487"/>
    <mergeCell ref="BV485:BV487"/>
    <mergeCell ref="BW485:BW487"/>
    <mergeCell ref="BX485:BX487"/>
    <mergeCell ref="G488:Q493"/>
    <mergeCell ref="BU488:BU490"/>
    <mergeCell ref="BV488:BV490"/>
    <mergeCell ref="BW488:BW490"/>
    <mergeCell ref="BX488:BX490"/>
    <mergeCell ref="BU491:BU493"/>
    <mergeCell ref="BV491:BV493"/>
    <mergeCell ref="BW491:BW493"/>
    <mergeCell ref="BX491:BX493"/>
    <mergeCell ref="G515:Q517"/>
    <mergeCell ref="R515:BT523"/>
    <mergeCell ref="BU515:BU517"/>
    <mergeCell ref="BV515:BV517"/>
    <mergeCell ref="BW515:BW517"/>
    <mergeCell ref="BX515:BX517"/>
    <mergeCell ref="G518:Q523"/>
    <mergeCell ref="BU518:BU520"/>
    <mergeCell ref="BV518:BV520"/>
    <mergeCell ref="BW518:BW520"/>
    <mergeCell ref="BX518:BX520"/>
    <mergeCell ref="BU521:BU523"/>
    <mergeCell ref="BV521:BV523"/>
    <mergeCell ref="BW521:BW523"/>
    <mergeCell ref="BX521:BX523"/>
    <mergeCell ref="G505:Q507"/>
    <mergeCell ref="R505:BT513"/>
    <mergeCell ref="BU505:BU507"/>
    <mergeCell ref="BV505:BV507"/>
    <mergeCell ref="BW505:BW507"/>
    <mergeCell ref="BX505:BX507"/>
    <mergeCell ref="G508:Q513"/>
    <mergeCell ref="BU508:BU510"/>
    <mergeCell ref="BV508:BV510"/>
    <mergeCell ref="BW508:BW510"/>
    <mergeCell ref="BX508:BX510"/>
    <mergeCell ref="BU511:BU513"/>
    <mergeCell ref="BV511:BV513"/>
    <mergeCell ref="BW511:BW513"/>
    <mergeCell ref="BX511:BX513"/>
    <mergeCell ref="G535:Q537"/>
    <mergeCell ref="R535:BT543"/>
    <mergeCell ref="BU535:BU537"/>
    <mergeCell ref="BV535:BV537"/>
    <mergeCell ref="BW535:BW537"/>
    <mergeCell ref="BX535:BX537"/>
    <mergeCell ref="G538:Q543"/>
    <mergeCell ref="BU538:BU540"/>
    <mergeCell ref="BV538:BV540"/>
    <mergeCell ref="BW538:BW540"/>
    <mergeCell ref="BX538:BX540"/>
    <mergeCell ref="BU541:BU543"/>
    <mergeCell ref="BV541:BV543"/>
    <mergeCell ref="BW541:BW543"/>
    <mergeCell ref="BX541:BX543"/>
    <mergeCell ref="G525:Q527"/>
    <mergeCell ref="R525:BT533"/>
    <mergeCell ref="BU525:BU527"/>
    <mergeCell ref="BV525:BV527"/>
    <mergeCell ref="BW525:BW527"/>
    <mergeCell ref="BX525:BX527"/>
    <mergeCell ref="G528:Q533"/>
    <mergeCell ref="BU528:BU530"/>
    <mergeCell ref="BV528:BV530"/>
    <mergeCell ref="BW528:BW530"/>
    <mergeCell ref="BX528:BX530"/>
    <mergeCell ref="BU531:BU533"/>
    <mergeCell ref="BV531:BV533"/>
    <mergeCell ref="BW531:BW533"/>
    <mergeCell ref="BX531:BX533"/>
    <mergeCell ref="G545:BT547"/>
    <mergeCell ref="BU545:BU547"/>
    <mergeCell ref="BV545:BV547"/>
    <mergeCell ref="BW545:BW547"/>
    <mergeCell ref="BX545:BX547"/>
    <mergeCell ref="BY545:BY547"/>
    <mergeCell ref="G549:Q551"/>
    <mergeCell ref="R549:BT557"/>
    <mergeCell ref="BU549:BU551"/>
    <mergeCell ref="BV549:BV551"/>
    <mergeCell ref="BW549:BW551"/>
    <mergeCell ref="BX549:BX551"/>
    <mergeCell ref="G552:Q557"/>
    <mergeCell ref="BU552:BU554"/>
    <mergeCell ref="BV552:BV554"/>
    <mergeCell ref="BW552:BW554"/>
    <mergeCell ref="BX552:BX554"/>
    <mergeCell ref="BU555:BU557"/>
    <mergeCell ref="BV555:BV557"/>
    <mergeCell ref="BW555:BW557"/>
    <mergeCell ref="BX555:BX557"/>
    <mergeCell ref="G569:Q571"/>
    <mergeCell ref="R569:BT577"/>
    <mergeCell ref="BU569:BU571"/>
    <mergeCell ref="BV569:BV571"/>
    <mergeCell ref="BW569:BW571"/>
    <mergeCell ref="BX569:BX571"/>
    <mergeCell ref="G572:Q577"/>
    <mergeCell ref="BU572:BU574"/>
    <mergeCell ref="BV572:BV574"/>
    <mergeCell ref="BW572:BW574"/>
    <mergeCell ref="BX572:BX574"/>
    <mergeCell ref="BU575:BU577"/>
    <mergeCell ref="BV575:BV577"/>
    <mergeCell ref="BW575:BW577"/>
    <mergeCell ref="BX575:BX577"/>
    <mergeCell ref="G559:Q561"/>
    <mergeCell ref="R559:BT567"/>
    <mergeCell ref="BU559:BU561"/>
    <mergeCell ref="BV559:BV561"/>
    <mergeCell ref="BW559:BW561"/>
    <mergeCell ref="BX559:BX561"/>
    <mergeCell ref="G562:Q567"/>
    <mergeCell ref="BU562:BU564"/>
    <mergeCell ref="BV562:BV564"/>
    <mergeCell ref="BW562:BW564"/>
    <mergeCell ref="BX562:BX564"/>
    <mergeCell ref="BU565:BU567"/>
    <mergeCell ref="BV565:BV567"/>
    <mergeCell ref="BW565:BW567"/>
    <mergeCell ref="BX565:BX567"/>
    <mergeCell ref="G589:Q591"/>
    <mergeCell ref="R589:BT597"/>
    <mergeCell ref="BU589:BU591"/>
    <mergeCell ref="BV589:BV591"/>
    <mergeCell ref="BW589:BW591"/>
    <mergeCell ref="BX589:BX591"/>
    <mergeCell ref="G592:Q597"/>
    <mergeCell ref="BU592:BU594"/>
    <mergeCell ref="BV592:BV594"/>
    <mergeCell ref="BW592:BW594"/>
    <mergeCell ref="BX592:BX594"/>
    <mergeCell ref="BU595:BU597"/>
    <mergeCell ref="BV595:BV597"/>
    <mergeCell ref="BW595:BW597"/>
    <mergeCell ref="BX595:BX597"/>
    <mergeCell ref="G579:Q581"/>
    <mergeCell ref="R579:BT587"/>
    <mergeCell ref="BU579:BU581"/>
    <mergeCell ref="BV579:BV581"/>
    <mergeCell ref="BW579:BW581"/>
    <mergeCell ref="BX579:BX581"/>
    <mergeCell ref="G582:Q587"/>
    <mergeCell ref="BU582:BU584"/>
    <mergeCell ref="BV582:BV584"/>
    <mergeCell ref="BW582:BW584"/>
    <mergeCell ref="BX582:BX584"/>
    <mergeCell ref="BU585:BU587"/>
    <mergeCell ref="BV585:BV587"/>
    <mergeCell ref="BW585:BW587"/>
    <mergeCell ref="BX585:BX587"/>
    <mergeCell ref="G609:Q611"/>
    <mergeCell ref="R609:BT617"/>
    <mergeCell ref="BU609:BU611"/>
    <mergeCell ref="BV609:BV611"/>
    <mergeCell ref="BW609:BW611"/>
    <mergeCell ref="BX609:BX611"/>
    <mergeCell ref="G612:Q617"/>
    <mergeCell ref="BU612:BU614"/>
    <mergeCell ref="BV612:BV614"/>
    <mergeCell ref="BW612:BW614"/>
    <mergeCell ref="BX612:BX614"/>
    <mergeCell ref="BU615:BU617"/>
    <mergeCell ref="BV615:BV617"/>
    <mergeCell ref="BW615:BW617"/>
    <mergeCell ref="BX615:BX617"/>
    <mergeCell ref="G599:Q601"/>
    <mergeCell ref="R599:BT607"/>
    <mergeCell ref="BU599:BU601"/>
    <mergeCell ref="BV599:BV601"/>
    <mergeCell ref="BW599:BW601"/>
    <mergeCell ref="BX599:BX601"/>
    <mergeCell ref="G602:Q607"/>
    <mergeCell ref="BU602:BU604"/>
    <mergeCell ref="BV602:BV604"/>
    <mergeCell ref="BW602:BW604"/>
    <mergeCell ref="BX602:BX604"/>
    <mergeCell ref="BU605:BU607"/>
    <mergeCell ref="BV605:BV607"/>
    <mergeCell ref="BW605:BW607"/>
    <mergeCell ref="BX605:BX607"/>
    <mergeCell ref="G629:Q631"/>
    <mergeCell ref="R629:BT637"/>
    <mergeCell ref="BU629:BU631"/>
    <mergeCell ref="BV629:BV631"/>
    <mergeCell ref="BW629:BW631"/>
    <mergeCell ref="BX629:BX631"/>
    <mergeCell ref="G632:Q637"/>
    <mergeCell ref="BU632:BU634"/>
    <mergeCell ref="BV632:BV634"/>
    <mergeCell ref="BW632:BW634"/>
    <mergeCell ref="BX632:BX634"/>
    <mergeCell ref="BU635:BU637"/>
    <mergeCell ref="BV635:BV637"/>
    <mergeCell ref="BW635:BW637"/>
    <mergeCell ref="BX635:BX637"/>
    <mergeCell ref="G619:Q621"/>
    <mergeCell ref="R619:BT627"/>
    <mergeCell ref="BU619:BU621"/>
    <mergeCell ref="BV619:BV621"/>
    <mergeCell ref="BW619:BW621"/>
    <mergeCell ref="BX619:BX621"/>
    <mergeCell ref="G622:Q627"/>
    <mergeCell ref="BU622:BU624"/>
    <mergeCell ref="BV622:BV624"/>
    <mergeCell ref="BW622:BW624"/>
    <mergeCell ref="BX622:BX624"/>
    <mergeCell ref="BU625:BU627"/>
    <mergeCell ref="BV625:BV627"/>
    <mergeCell ref="BW625:BW627"/>
    <mergeCell ref="BX625:BX627"/>
    <mergeCell ref="G649:Q651"/>
    <mergeCell ref="R649:BT657"/>
    <mergeCell ref="BU649:BU651"/>
    <mergeCell ref="BV649:BV651"/>
    <mergeCell ref="BW649:BW651"/>
    <mergeCell ref="BX649:BX651"/>
    <mergeCell ref="G652:Q657"/>
    <mergeCell ref="BU652:BU654"/>
    <mergeCell ref="BV652:BV654"/>
    <mergeCell ref="BW652:BW654"/>
    <mergeCell ref="BX652:BX654"/>
    <mergeCell ref="BU655:BU657"/>
    <mergeCell ref="BV655:BV657"/>
    <mergeCell ref="BW655:BW657"/>
    <mergeCell ref="BX655:BX657"/>
    <mergeCell ref="G639:Q641"/>
    <mergeCell ref="R639:BT647"/>
    <mergeCell ref="BU639:BU641"/>
    <mergeCell ref="BV639:BV641"/>
    <mergeCell ref="BW639:BW641"/>
    <mergeCell ref="BX639:BX641"/>
    <mergeCell ref="G642:Q647"/>
    <mergeCell ref="BU642:BU644"/>
    <mergeCell ref="BV642:BV644"/>
    <mergeCell ref="BW642:BW644"/>
    <mergeCell ref="BX642:BX644"/>
    <mergeCell ref="BU645:BU647"/>
    <mergeCell ref="BV645:BV647"/>
    <mergeCell ref="BW645:BW647"/>
    <mergeCell ref="BX645:BX647"/>
    <mergeCell ref="G669:Q671"/>
    <mergeCell ref="R669:BT677"/>
    <mergeCell ref="BU669:BU671"/>
    <mergeCell ref="BV669:BV671"/>
    <mergeCell ref="BW669:BW671"/>
    <mergeCell ref="BX669:BX671"/>
    <mergeCell ref="G672:Q677"/>
    <mergeCell ref="BU672:BU674"/>
    <mergeCell ref="BV672:BV674"/>
    <mergeCell ref="BW672:BW674"/>
    <mergeCell ref="BX672:BX674"/>
    <mergeCell ref="BU675:BU677"/>
    <mergeCell ref="BV675:BV677"/>
    <mergeCell ref="BW675:BW677"/>
    <mergeCell ref="BX675:BX677"/>
    <mergeCell ref="G659:Q661"/>
    <mergeCell ref="R659:BT667"/>
    <mergeCell ref="BU659:BU661"/>
    <mergeCell ref="BV659:BV661"/>
    <mergeCell ref="BW659:BW661"/>
    <mergeCell ref="BX659:BX661"/>
    <mergeCell ref="G662:Q667"/>
    <mergeCell ref="BU662:BU664"/>
    <mergeCell ref="BV662:BV664"/>
    <mergeCell ref="BW662:BW664"/>
    <mergeCell ref="BX662:BX664"/>
    <mergeCell ref="BU665:BU667"/>
    <mergeCell ref="BV665:BV667"/>
    <mergeCell ref="BW665:BW667"/>
    <mergeCell ref="BX665:BX667"/>
    <mergeCell ref="G689:Q691"/>
    <mergeCell ref="R689:BT697"/>
    <mergeCell ref="BU689:BU691"/>
    <mergeCell ref="BV689:BV691"/>
    <mergeCell ref="BW689:BW691"/>
    <mergeCell ref="BX689:BX691"/>
    <mergeCell ref="G692:Q697"/>
    <mergeCell ref="BU692:BU694"/>
    <mergeCell ref="BV692:BV694"/>
    <mergeCell ref="BW692:BW694"/>
    <mergeCell ref="BX692:BX694"/>
    <mergeCell ref="BU695:BU697"/>
    <mergeCell ref="BV695:BV697"/>
    <mergeCell ref="BW695:BW697"/>
    <mergeCell ref="BX695:BX697"/>
    <mergeCell ref="G679:Q681"/>
    <mergeCell ref="R679:BT687"/>
    <mergeCell ref="BU679:BU681"/>
    <mergeCell ref="BV679:BV681"/>
    <mergeCell ref="BW679:BW681"/>
    <mergeCell ref="BX679:BX681"/>
    <mergeCell ref="G682:Q687"/>
    <mergeCell ref="BU682:BU684"/>
    <mergeCell ref="BV682:BV684"/>
    <mergeCell ref="BW682:BW684"/>
    <mergeCell ref="BX682:BX684"/>
    <mergeCell ref="BU685:BU687"/>
    <mergeCell ref="BV685:BV687"/>
    <mergeCell ref="BW685:BW687"/>
    <mergeCell ref="BX685:BX687"/>
    <mergeCell ref="G699:BT701"/>
    <mergeCell ref="BU699:BU701"/>
    <mergeCell ref="BV699:BV701"/>
    <mergeCell ref="BW699:BW701"/>
    <mergeCell ref="BX699:BX701"/>
    <mergeCell ref="BY699:BY701"/>
    <mergeCell ref="G703:Q705"/>
    <mergeCell ref="R703:BT711"/>
    <mergeCell ref="BU703:BU705"/>
    <mergeCell ref="BV703:BV705"/>
    <mergeCell ref="BW703:BW705"/>
    <mergeCell ref="BX703:BX705"/>
    <mergeCell ref="G706:Q711"/>
    <mergeCell ref="BU706:BU708"/>
    <mergeCell ref="BV706:BV708"/>
    <mergeCell ref="BW706:BW708"/>
    <mergeCell ref="BX706:BX708"/>
    <mergeCell ref="BU709:BU711"/>
    <mergeCell ref="BV709:BV711"/>
    <mergeCell ref="BW709:BW711"/>
    <mergeCell ref="BX709:BX711"/>
    <mergeCell ref="G723:Q725"/>
    <mergeCell ref="R723:BT731"/>
    <mergeCell ref="BU723:BU725"/>
    <mergeCell ref="BV723:BV725"/>
    <mergeCell ref="BW723:BW725"/>
    <mergeCell ref="BX723:BX725"/>
    <mergeCell ref="G726:Q731"/>
    <mergeCell ref="BU726:BU728"/>
    <mergeCell ref="BV726:BV728"/>
    <mergeCell ref="BW726:BW728"/>
    <mergeCell ref="BX726:BX728"/>
    <mergeCell ref="BU729:BU731"/>
    <mergeCell ref="BV729:BV731"/>
    <mergeCell ref="BW729:BW731"/>
    <mergeCell ref="BX729:BX731"/>
    <mergeCell ref="G713:Q715"/>
    <mergeCell ref="R713:BT721"/>
    <mergeCell ref="BU713:BU715"/>
    <mergeCell ref="BV713:BV715"/>
    <mergeCell ref="BW713:BW715"/>
    <mergeCell ref="BX713:BX715"/>
    <mergeCell ref="G716:Q721"/>
    <mergeCell ref="BU716:BU718"/>
    <mergeCell ref="BV716:BV718"/>
    <mergeCell ref="BW716:BW718"/>
    <mergeCell ref="BX716:BX718"/>
    <mergeCell ref="BU719:BU721"/>
    <mergeCell ref="BV719:BV721"/>
    <mergeCell ref="BW719:BW721"/>
    <mergeCell ref="BX719:BX721"/>
    <mergeCell ref="G743:Q745"/>
    <mergeCell ref="R743:BT751"/>
    <mergeCell ref="BU743:BU745"/>
    <mergeCell ref="BV743:BV745"/>
    <mergeCell ref="BW743:BW745"/>
    <mergeCell ref="BX743:BX745"/>
    <mergeCell ref="G746:Q751"/>
    <mergeCell ref="BU746:BU748"/>
    <mergeCell ref="BV746:BV748"/>
    <mergeCell ref="BW746:BW748"/>
    <mergeCell ref="BX746:BX748"/>
    <mergeCell ref="BU749:BU751"/>
    <mergeCell ref="BV749:BV751"/>
    <mergeCell ref="BW749:BW751"/>
    <mergeCell ref="BX749:BX751"/>
    <mergeCell ref="G733:Q735"/>
    <mergeCell ref="R733:BT741"/>
    <mergeCell ref="BU733:BU735"/>
    <mergeCell ref="BV733:BV735"/>
    <mergeCell ref="BW733:BW735"/>
    <mergeCell ref="BX733:BX735"/>
    <mergeCell ref="G736:Q741"/>
    <mergeCell ref="BU736:BU738"/>
    <mergeCell ref="BV736:BV738"/>
    <mergeCell ref="BW736:BW738"/>
    <mergeCell ref="BX736:BX738"/>
    <mergeCell ref="BU739:BU741"/>
    <mergeCell ref="BV739:BV741"/>
    <mergeCell ref="BW739:BW741"/>
    <mergeCell ref="BX739:BX741"/>
    <mergeCell ref="BX753:BX755"/>
    <mergeCell ref="G756:Q761"/>
    <mergeCell ref="BU756:BU758"/>
    <mergeCell ref="BV756:BV758"/>
    <mergeCell ref="BW756:BW758"/>
    <mergeCell ref="BX756:BX758"/>
    <mergeCell ref="BU759:BU761"/>
    <mergeCell ref="BV759:BV761"/>
    <mergeCell ref="BW759:BW761"/>
    <mergeCell ref="BX759:BX761"/>
    <mergeCell ref="BU793:BU795"/>
    <mergeCell ref="BV793:BV795"/>
    <mergeCell ref="BW793:BW795"/>
    <mergeCell ref="BX793:BX795"/>
    <mergeCell ref="BV790:BV792"/>
    <mergeCell ref="BW790:BW792"/>
    <mergeCell ref="BX790:BX792"/>
    <mergeCell ref="BX787:BX789"/>
    <mergeCell ref="G790:Q795"/>
    <mergeCell ref="BU790:BU792"/>
    <mergeCell ref="BX770:BX772"/>
    <mergeCell ref="BV763:BV765"/>
    <mergeCell ref="BW763:BW765"/>
    <mergeCell ref="BX763:BX765"/>
    <mergeCell ref="BY918:BY920"/>
    <mergeCell ref="G922:Q924"/>
    <mergeCell ref="R922:BT930"/>
    <mergeCell ref="BU922:BU924"/>
    <mergeCell ref="BV922:BV924"/>
    <mergeCell ref="BW922:BW924"/>
    <mergeCell ref="BX922:BX924"/>
    <mergeCell ref="G932:Q934"/>
    <mergeCell ref="R932:BT940"/>
    <mergeCell ref="BU932:BU934"/>
    <mergeCell ref="BV932:BV934"/>
    <mergeCell ref="BW932:BW934"/>
    <mergeCell ref="BX932:BX934"/>
    <mergeCell ref="BU935:BU937"/>
    <mergeCell ref="BV935:BV937"/>
    <mergeCell ref="BW935:BW937"/>
    <mergeCell ref="BX935:BX937"/>
    <mergeCell ref="BU938:BU940"/>
    <mergeCell ref="BV938:BV940"/>
    <mergeCell ref="BW938:BW940"/>
    <mergeCell ref="BX938:BX940"/>
    <mergeCell ref="BU925:BU927"/>
    <mergeCell ref="BV925:BV927"/>
    <mergeCell ref="BW925:BW927"/>
    <mergeCell ref="BX925:BX927"/>
    <mergeCell ref="BU928:BU930"/>
    <mergeCell ref="BV928:BV930"/>
    <mergeCell ref="BW928:BW930"/>
    <mergeCell ref="BX928:BX930"/>
    <mergeCell ref="BU918:BU920"/>
    <mergeCell ref="BV918:BV920"/>
    <mergeCell ref="BW918:BW920"/>
    <mergeCell ref="G141:Q144"/>
    <mergeCell ref="BW141:BW143"/>
    <mergeCell ref="BX141:BX143"/>
    <mergeCell ref="BW97:BW99"/>
    <mergeCell ref="BX97:BX99"/>
    <mergeCell ref="BX100:BX105"/>
    <mergeCell ref="BU106:BU108"/>
    <mergeCell ref="BV106:BV108"/>
    <mergeCell ref="BW106:BW108"/>
    <mergeCell ref="BX106:BX108"/>
    <mergeCell ref="BU109:BU111"/>
    <mergeCell ref="BV109:BV111"/>
    <mergeCell ref="BW109:BW111"/>
    <mergeCell ref="BX109:BX111"/>
    <mergeCell ref="BU112:BU114"/>
    <mergeCell ref="BV112:BV114"/>
    <mergeCell ref="BW112:BW114"/>
    <mergeCell ref="BX112:BX114"/>
    <mergeCell ref="BW116:BW118"/>
    <mergeCell ref="BX116:BX118"/>
    <mergeCell ref="R877:BT885"/>
    <mergeCell ref="G877:Q879"/>
    <mergeCell ref="BX873:BX875"/>
    <mergeCell ref="G119:Q121"/>
    <mergeCell ref="BU119:BU121"/>
    <mergeCell ref="BV119:BV121"/>
    <mergeCell ref="BW119:BW121"/>
    <mergeCell ref="BX119:BX121"/>
    <mergeCell ref="G122:Q125"/>
    <mergeCell ref="BU122:BU124"/>
    <mergeCell ref="BV122:BV124"/>
    <mergeCell ref="BW122:BW124"/>
    <mergeCell ref="BX122:BX124"/>
    <mergeCell ref="BU125:BU127"/>
    <mergeCell ref="BV125:BV127"/>
    <mergeCell ref="BW125:BW127"/>
    <mergeCell ref="BX125:BX127"/>
    <mergeCell ref="BU870:BU872"/>
    <mergeCell ref="G870:Q875"/>
    <mergeCell ref="BX867:BX869"/>
    <mergeCell ref="BW867:BW869"/>
    <mergeCell ref="G135:Q137"/>
    <mergeCell ref="R135:BT152"/>
    <mergeCell ref="BU135:BU137"/>
    <mergeCell ref="BV135:BV137"/>
    <mergeCell ref="BW135:BW137"/>
    <mergeCell ref="BX135:BX137"/>
    <mergeCell ref="G138:Q140"/>
    <mergeCell ref="BU138:BU140"/>
    <mergeCell ref="BV138:BV140"/>
    <mergeCell ref="BW138:BW140"/>
    <mergeCell ref="BX138:BX140"/>
    <mergeCell ref="BV787:BV789"/>
    <mergeCell ref="BW787:BW789"/>
    <mergeCell ref="G797:Q799"/>
    <mergeCell ref="BX144:BX146"/>
    <mergeCell ref="BX147:BX152"/>
    <mergeCell ref="G753:Q755"/>
    <mergeCell ref="R753:BT761"/>
    <mergeCell ref="BU753:BU755"/>
    <mergeCell ref="BV753:BV755"/>
    <mergeCell ref="BW897:BW899"/>
    <mergeCell ref="BX897:BX899"/>
    <mergeCell ref="G900:Q905"/>
    <mergeCell ref="BU900:BU902"/>
    <mergeCell ref="G154:Q156"/>
    <mergeCell ref="R154:BT171"/>
    <mergeCell ref="BU154:BU156"/>
    <mergeCell ref="BV154:BV156"/>
    <mergeCell ref="BW154:BW156"/>
    <mergeCell ref="BX154:BX156"/>
    <mergeCell ref="G157:Q159"/>
    <mergeCell ref="BU157:BU159"/>
    <mergeCell ref="BV157:BV159"/>
    <mergeCell ref="BW157:BW159"/>
    <mergeCell ref="BX157:BX159"/>
    <mergeCell ref="G160:Q163"/>
    <mergeCell ref="BU160:BU162"/>
    <mergeCell ref="BV160:BV162"/>
    <mergeCell ref="BW160:BW162"/>
    <mergeCell ref="BX160:BX162"/>
    <mergeCell ref="BV903:BV905"/>
    <mergeCell ref="BW903:BW905"/>
    <mergeCell ref="BX903:BX905"/>
    <mergeCell ref="L935:Q937"/>
    <mergeCell ref="BX918:BX920"/>
    <mergeCell ref="G918:BT920"/>
    <mergeCell ref="BV900:BV902"/>
    <mergeCell ref="BW900:BW902"/>
    <mergeCell ref="BX900:BX902"/>
    <mergeCell ref="BU903:BU905"/>
    <mergeCell ref="BV867:BV869"/>
    <mergeCell ref="BU867:BU869"/>
    <mergeCell ref="R867:BT875"/>
    <mergeCell ref="G867:Q869"/>
    <mergeCell ref="BU780:BU782"/>
    <mergeCell ref="BV780:BV782"/>
    <mergeCell ref="BW780:BW782"/>
    <mergeCell ref="BU767:BU769"/>
    <mergeCell ref="BV767:BV769"/>
    <mergeCell ref="BW767:BW769"/>
    <mergeCell ref="BX767:BX769"/>
    <mergeCell ref="BU770:BU772"/>
    <mergeCell ref="BV770:BV772"/>
    <mergeCell ref="BW770:BW772"/>
    <mergeCell ref="BU773:BU775"/>
    <mergeCell ref="BV773:BV775"/>
    <mergeCell ref="BW773:BW775"/>
    <mergeCell ref="BX780:BX782"/>
    <mergeCell ref="BU783:BU785"/>
    <mergeCell ref="BV783:BV785"/>
    <mergeCell ref="BW783:BW785"/>
    <mergeCell ref="BX783:BX785"/>
    <mergeCell ref="G787:Q789"/>
    <mergeCell ref="R787:BT795"/>
    <mergeCell ref="BU787:BU789"/>
    <mergeCell ref="AI7:BT10"/>
    <mergeCell ref="AI11:BT14"/>
    <mergeCell ref="AI15:BT22"/>
    <mergeCell ref="B331:D450"/>
    <mergeCell ref="B197:D325"/>
    <mergeCell ref="B703:D762"/>
    <mergeCell ref="B777:D905"/>
    <mergeCell ref="B922:D940"/>
    <mergeCell ref="B456:D543"/>
    <mergeCell ref="B549:D697"/>
    <mergeCell ref="BX803:BX805"/>
    <mergeCell ref="BW803:BW805"/>
    <mergeCell ref="BV803:BV805"/>
    <mergeCell ref="BU803:BU805"/>
    <mergeCell ref="BX800:BX802"/>
    <mergeCell ref="G780:Q785"/>
    <mergeCell ref="BX777:BX779"/>
    <mergeCell ref="BW777:BW779"/>
    <mergeCell ref="BV777:BV779"/>
    <mergeCell ref="BU777:BU779"/>
    <mergeCell ref="R777:BT785"/>
    <mergeCell ref="G777:Q779"/>
    <mergeCell ref="BX773:BX775"/>
    <mergeCell ref="G897:Q899"/>
    <mergeCell ref="R897:BT905"/>
    <mergeCell ref="BU897:BU899"/>
    <mergeCell ref="BV897:BV899"/>
    <mergeCell ref="G938:Q940"/>
    <mergeCell ref="G928:Q930"/>
    <mergeCell ref="L925:Q927"/>
    <mergeCell ref="G925:K927"/>
    <mergeCell ref="G935:K937"/>
  </mergeCells>
  <phoneticPr fontId="1"/>
  <conditionalFormatting sqref="R71:BT76">
    <cfRule type="expression" dxfId="160" priority="360">
      <formula>LEN($R$71)&gt;81</formula>
    </cfRule>
  </conditionalFormatting>
  <conditionalFormatting sqref="G207:BT215">
    <cfRule type="expression" dxfId="159" priority="287">
      <formula>$CH$198&gt;0</formula>
    </cfRule>
  </conditionalFormatting>
  <conditionalFormatting sqref="G217:BT225">
    <cfRule type="expression" dxfId="158" priority="286">
      <formula>$CH$199&gt;0</formula>
    </cfRule>
  </conditionalFormatting>
  <conditionalFormatting sqref="G227:BT235">
    <cfRule type="expression" dxfId="157" priority="285">
      <formula>$CH$200&gt;0</formula>
    </cfRule>
  </conditionalFormatting>
  <conditionalFormatting sqref="G237:BT245">
    <cfRule type="expression" dxfId="156" priority="284">
      <formula>$CH$201&gt;0</formula>
    </cfRule>
  </conditionalFormatting>
  <conditionalFormatting sqref="G247:BT255">
    <cfRule type="expression" dxfId="155" priority="283">
      <formula>$CH$202&gt;0</formula>
    </cfRule>
  </conditionalFormatting>
  <conditionalFormatting sqref="G257:BT265">
    <cfRule type="expression" dxfId="154" priority="282">
      <formula>$CH$203&gt;0</formula>
    </cfRule>
  </conditionalFormatting>
  <conditionalFormatting sqref="G267:BT275">
    <cfRule type="expression" dxfId="153" priority="281">
      <formula>$CH$204&gt;0</formula>
    </cfRule>
  </conditionalFormatting>
  <conditionalFormatting sqref="G277:BT285">
    <cfRule type="expression" dxfId="152" priority="280">
      <formula>$CH$205&gt;0</formula>
    </cfRule>
  </conditionalFormatting>
  <conditionalFormatting sqref="G287:BT295">
    <cfRule type="expression" dxfId="151" priority="279">
      <formula>$CH$206&gt;0</formula>
    </cfRule>
  </conditionalFormatting>
  <conditionalFormatting sqref="G297:BT305">
    <cfRule type="expression" dxfId="150" priority="278">
      <formula>$CH$207&gt;0</formula>
    </cfRule>
  </conditionalFormatting>
  <conditionalFormatting sqref="G307:BT315">
    <cfRule type="expression" dxfId="149" priority="277">
      <formula>$CH$208&gt;0</formula>
    </cfRule>
  </conditionalFormatting>
  <conditionalFormatting sqref="G317:BT325">
    <cfRule type="expression" dxfId="148" priority="276">
      <formula>$CH$209&gt;0</formula>
    </cfRule>
  </conditionalFormatting>
  <conditionalFormatting sqref="G341:BT349">
    <cfRule type="expression" dxfId="147" priority="275">
      <formula>$CH$332&gt;0</formula>
    </cfRule>
  </conditionalFormatting>
  <conditionalFormatting sqref="G351:BT359">
    <cfRule type="expression" dxfId="146" priority="274">
      <formula>$CH$333&gt;0</formula>
    </cfRule>
  </conditionalFormatting>
  <conditionalFormatting sqref="G361:BT369">
    <cfRule type="expression" dxfId="145" priority="273">
      <formula>$CH$334&gt;0</formula>
    </cfRule>
  </conditionalFormatting>
  <conditionalFormatting sqref="G371:BT379">
    <cfRule type="expression" dxfId="144" priority="272">
      <formula>$CH$335&gt;0</formula>
    </cfRule>
  </conditionalFormatting>
  <conditionalFormatting sqref="G381:BT389">
    <cfRule type="expression" dxfId="143" priority="271">
      <formula>$CH$336&gt;0</formula>
    </cfRule>
  </conditionalFormatting>
  <conditionalFormatting sqref="G391:BT399">
    <cfRule type="expression" dxfId="142" priority="270">
      <formula>$CH$337&gt;0</formula>
    </cfRule>
  </conditionalFormatting>
  <conditionalFormatting sqref="G401:BT409">
    <cfRule type="expression" dxfId="141" priority="269">
      <formula>$CH$338&gt;0</formula>
    </cfRule>
  </conditionalFormatting>
  <conditionalFormatting sqref="G411:BT419">
    <cfRule type="expression" dxfId="140" priority="268">
      <formula>$CH$339&gt;0</formula>
    </cfRule>
  </conditionalFormatting>
  <conditionalFormatting sqref="G421:BT429">
    <cfRule type="expression" dxfId="139" priority="267">
      <formula>$CH$340&gt;0</formula>
    </cfRule>
  </conditionalFormatting>
  <conditionalFormatting sqref="G431:BT439">
    <cfRule type="expression" dxfId="138" priority="266">
      <formula>$CH$341&gt;0</formula>
    </cfRule>
  </conditionalFormatting>
  <conditionalFormatting sqref="G441:BT449">
    <cfRule type="expression" dxfId="137" priority="265">
      <formula>$CH$342&gt;0</formula>
    </cfRule>
  </conditionalFormatting>
  <conditionalFormatting sqref="G465:BT473">
    <cfRule type="expression" dxfId="136" priority="263">
      <formula>$CH$456&gt;0</formula>
    </cfRule>
  </conditionalFormatting>
  <conditionalFormatting sqref="G475:BT483">
    <cfRule type="expression" dxfId="135" priority="262">
      <formula>$CH$457&gt;0</formula>
    </cfRule>
  </conditionalFormatting>
  <conditionalFormatting sqref="G485:BT493">
    <cfRule type="expression" dxfId="134" priority="261">
      <formula>$CH$458&gt;0</formula>
    </cfRule>
  </conditionalFormatting>
  <conditionalFormatting sqref="G495:BT503">
    <cfRule type="expression" dxfId="133" priority="260">
      <formula>$CH$459&gt;0</formula>
    </cfRule>
  </conditionalFormatting>
  <conditionalFormatting sqref="G505:BT513">
    <cfRule type="expression" dxfId="132" priority="259">
      <formula>$CH$460&gt;0</formula>
    </cfRule>
  </conditionalFormatting>
  <conditionalFormatting sqref="G515:BT523">
    <cfRule type="expression" dxfId="131" priority="258">
      <formula>$CH$461&gt;0</formula>
    </cfRule>
  </conditionalFormatting>
  <conditionalFormatting sqref="G525:BT533">
    <cfRule type="expression" dxfId="130" priority="257">
      <formula>$CH$462&gt;0</formula>
    </cfRule>
  </conditionalFormatting>
  <conditionalFormatting sqref="G535:BT543">
    <cfRule type="expression" dxfId="129" priority="256">
      <formula>$CH$463&gt;0</formula>
    </cfRule>
  </conditionalFormatting>
  <conditionalFormatting sqref="G559:BT567">
    <cfRule type="expression" dxfId="128" priority="254">
      <formula>$CH$550&gt;0</formula>
    </cfRule>
  </conditionalFormatting>
  <conditionalFormatting sqref="G569:BT577">
    <cfRule type="expression" dxfId="127" priority="253">
      <formula>$CH$551&gt;0</formula>
    </cfRule>
  </conditionalFormatting>
  <conditionalFormatting sqref="G579:BT587">
    <cfRule type="expression" dxfId="126" priority="252">
      <formula>$CH$552&gt;0</formula>
    </cfRule>
  </conditionalFormatting>
  <conditionalFormatting sqref="G589:BT597">
    <cfRule type="expression" dxfId="125" priority="251">
      <formula>$CH$553&gt;0</formula>
    </cfRule>
  </conditionalFormatting>
  <conditionalFormatting sqref="G599:BT607">
    <cfRule type="expression" dxfId="124" priority="250">
      <formula>$CH$554&gt;0</formula>
    </cfRule>
  </conditionalFormatting>
  <conditionalFormatting sqref="G609:BT617">
    <cfRule type="expression" dxfId="123" priority="249">
      <formula>$CH$555&gt;0</formula>
    </cfRule>
  </conditionalFormatting>
  <conditionalFormatting sqref="G619:BT627">
    <cfRule type="expression" dxfId="122" priority="248">
      <formula>$CH$556&gt;0</formula>
    </cfRule>
  </conditionalFormatting>
  <conditionalFormatting sqref="G629:BT637">
    <cfRule type="expression" dxfId="121" priority="247">
      <formula>$CH$557&gt;0</formula>
    </cfRule>
  </conditionalFormatting>
  <conditionalFormatting sqref="G639:BT647">
    <cfRule type="expression" dxfId="120" priority="246">
      <formula>$CH$558&gt;0</formula>
    </cfRule>
  </conditionalFormatting>
  <conditionalFormatting sqref="G649:BT657">
    <cfRule type="expression" dxfId="119" priority="245">
      <formula>$CH$559&gt;0</formula>
    </cfRule>
  </conditionalFormatting>
  <conditionalFormatting sqref="G659:BT667">
    <cfRule type="expression" dxfId="118" priority="244">
      <formula>$CH$560&gt;0</formula>
    </cfRule>
  </conditionalFormatting>
  <conditionalFormatting sqref="G669:BT677">
    <cfRule type="expression" dxfId="117" priority="243">
      <formula>$CH$561&gt;0</formula>
    </cfRule>
  </conditionalFormatting>
  <conditionalFormatting sqref="G679:BT687">
    <cfRule type="expression" dxfId="116" priority="242">
      <formula>$CH$562&gt;0</formula>
    </cfRule>
  </conditionalFormatting>
  <conditionalFormatting sqref="G689:BT697">
    <cfRule type="expression" dxfId="115" priority="241">
      <formula>$CH$563&gt;0</formula>
    </cfRule>
  </conditionalFormatting>
  <conditionalFormatting sqref="G713:BT721">
    <cfRule type="expression" dxfId="114" priority="239">
      <formula>$CH$704&gt;0</formula>
    </cfRule>
  </conditionalFormatting>
  <conditionalFormatting sqref="G723:BT731">
    <cfRule type="expression" dxfId="113" priority="238">
      <formula>$CH$705&gt;0</formula>
    </cfRule>
  </conditionalFormatting>
  <conditionalFormatting sqref="G733:BT741">
    <cfRule type="expression" dxfId="112" priority="237">
      <formula>$CH$706&gt;0</formula>
    </cfRule>
  </conditionalFormatting>
  <conditionalFormatting sqref="G743:BT751">
    <cfRule type="expression" dxfId="111" priority="236">
      <formula>$CH$707&gt;0</formula>
    </cfRule>
  </conditionalFormatting>
  <conditionalFormatting sqref="G753:BT761">
    <cfRule type="expression" dxfId="110" priority="235">
      <formula>$CH$708&gt;0</formula>
    </cfRule>
  </conditionalFormatting>
  <conditionalFormatting sqref="Y15">
    <cfRule type="cellIs" dxfId="109" priority="234" operator="between">
      <formula>43586</formula>
      <formula>43830</formula>
    </cfRule>
  </conditionalFormatting>
  <conditionalFormatting sqref="Y15">
    <cfRule type="cellIs" dxfId="108" priority="233" operator="between">
      <formula>43831</formula>
      <formula>44196</formula>
    </cfRule>
  </conditionalFormatting>
  <conditionalFormatting sqref="Y15">
    <cfRule type="cellIs" dxfId="107" priority="232" operator="between">
      <formula>44197</formula>
      <formula>44561</formula>
    </cfRule>
  </conditionalFormatting>
  <conditionalFormatting sqref="Y15">
    <cfRule type="cellIs" dxfId="106" priority="231" operator="between">
      <formula>44562</formula>
      <formula>44916</formula>
    </cfRule>
  </conditionalFormatting>
  <conditionalFormatting sqref="Y15">
    <cfRule type="cellIs" dxfId="105" priority="230" operator="between">
      <formula>44927</formula>
      <formula>45291</formula>
    </cfRule>
  </conditionalFormatting>
  <conditionalFormatting sqref="Y15">
    <cfRule type="cellIs" dxfId="104" priority="229" operator="between">
      <formula>45292</formula>
      <formula>45657</formula>
    </cfRule>
  </conditionalFormatting>
  <conditionalFormatting sqref="Y15">
    <cfRule type="cellIs" dxfId="103" priority="228" operator="between">
      <formula>45658</formula>
      <formula>46022</formula>
    </cfRule>
  </conditionalFormatting>
  <conditionalFormatting sqref="Y15">
    <cfRule type="cellIs" dxfId="102" priority="227" operator="between">
      <formula>46023</formula>
      <formula>46387</formula>
    </cfRule>
  </conditionalFormatting>
  <conditionalFormatting sqref="Y15">
    <cfRule type="cellIs" dxfId="101" priority="226" operator="between">
      <formula>46388</formula>
      <formula>46752</formula>
    </cfRule>
  </conditionalFormatting>
  <conditionalFormatting sqref="Y15">
    <cfRule type="cellIs" dxfId="100" priority="225" operator="between">
      <formula>46753</formula>
      <formula>47118</formula>
    </cfRule>
  </conditionalFormatting>
  <conditionalFormatting sqref="Y19">
    <cfRule type="cellIs" dxfId="99" priority="224" operator="between">
      <formula>43586</formula>
      <formula>43830</formula>
    </cfRule>
  </conditionalFormatting>
  <conditionalFormatting sqref="Y19">
    <cfRule type="cellIs" dxfId="98" priority="223" operator="between">
      <formula>43831</formula>
      <formula>44196</formula>
    </cfRule>
  </conditionalFormatting>
  <conditionalFormatting sqref="Y19">
    <cfRule type="cellIs" dxfId="97" priority="222" operator="between">
      <formula>44197</formula>
      <formula>44561</formula>
    </cfRule>
  </conditionalFormatting>
  <conditionalFormatting sqref="Y19">
    <cfRule type="cellIs" dxfId="96" priority="221" operator="between">
      <formula>44562</formula>
      <formula>44916</formula>
    </cfRule>
  </conditionalFormatting>
  <conditionalFormatting sqref="Y19">
    <cfRule type="cellIs" dxfId="95" priority="220" operator="between">
      <formula>44927</formula>
      <formula>45291</formula>
    </cfRule>
  </conditionalFormatting>
  <conditionalFormatting sqref="Y19">
    <cfRule type="cellIs" dxfId="94" priority="219" operator="between">
      <formula>45292</formula>
      <formula>45657</formula>
    </cfRule>
  </conditionalFormatting>
  <conditionalFormatting sqref="Y19">
    <cfRule type="cellIs" dxfId="93" priority="218" operator="between">
      <formula>45658</formula>
      <formula>46022</formula>
    </cfRule>
  </conditionalFormatting>
  <conditionalFormatting sqref="Y19">
    <cfRule type="cellIs" dxfId="92" priority="217" operator="between">
      <formula>46023</formula>
      <formula>46387</formula>
    </cfRule>
  </conditionalFormatting>
  <conditionalFormatting sqref="Y19">
    <cfRule type="cellIs" dxfId="91" priority="216" operator="between">
      <formula>46388</formula>
      <formula>46752</formula>
    </cfRule>
  </conditionalFormatting>
  <conditionalFormatting sqref="Y19">
    <cfRule type="cellIs" dxfId="90" priority="215" operator="between">
      <formula>46753</formula>
      <formula>47118</formula>
    </cfRule>
  </conditionalFormatting>
  <conditionalFormatting sqref="R753:BT761">
    <cfRule type="expression" dxfId="89" priority="20">
      <formula>LEN($R$753)&gt;140</formula>
    </cfRule>
    <cfRule type="expression" dxfId="88" priority="190">
      <formula>$CH$707&gt;0</formula>
    </cfRule>
  </conditionalFormatting>
  <conditionalFormatting sqref="R116:BT133">
    <cfRule type="expression" dxfId="87" priority="152">
      <formula>LEN($R$116)&gt;240</formula>
    </cfRule>
  </conditionalFormatting>
  <conditionalFormatting sqref="R134:BT134">
    <cfRule type="expression" dxfId="86" priority="156">
      <formula>LEN($R$78)&gt;400</formula>
    </cfRule>
  </conditionalFormatting>
  <conditionalFormatting sqref="R154:BT171">
    <cfRule type="expression" dxfId="85" priority="150">
      <formula>LEN($R$154)&gt;240</formula>
    </cfRule>
  </conditionalFormatting>
  <conditionalFormatting sqref="R153:BT153">
    <cfRule type="expression" dxfId="84" priority="155">
      <formula>LEN($R$78)&gt;400</formula>
    </cfRule>
  </conditionalFormatting>
  <conditionalFormatting sqref="R97:BT114">
    <cfRule type="expression" dxfId="83" priority="153">
      <formula>LEN($R$97)&gt;240</formula>
    </cfRule>
  </conditionalFormatting>
  <conditionalFormatting sqref="R135:BT152">
    <cfRule type="expression" dxfId="82" priority="151">
      <formula>LEN($R$135)&gt;240</formula>
    </cfRule>
  </conditionalFormatting>
  <conditionalFormatting sqref="R173:BT190">
    <cfRule type="expression" dxfId="81" priority="149">
      <formula>LEN($R$173)&gt;240</formula>
    </cfRule>
  </conditionalFormatting>
  <conditionalFormatting sqref="G465:BT543">
    <cfRule type="expression" dxfId="80" priority="148">
      <formula>AND($CA$451=FALSE,$CA$453=TRUE)</formula>
    </cfRule>
  </conditionalFormatting>
  <conditionalFormatting sqref="G455:BT543">
    <cfRule type="expression" dxfId="79" priority="143">
      <formula>$CA$451=TRUE</formula>
    </cfRule>
    <cfRule type="expression" dxfId="78" priority="147">
      <formula>$CA$451=TRUE</formula>
    </cfRule>
  </conditionalFormatting>
  <conditionalFormatting sqref="G549:Q551">
    <cfRule type="expression" dxfId="77" priority="146">
      <formula>$CH$549&gt;0</formula>
    </cfRule>
  </conditionalFormatting>
  <conditionalFormatting sqref="G559:BT697">
    <cfRule type="expression" dxfId="76" priority="142">
      <formula>AND($CA$545=FALSE,$CA$547=TRUE)</formula>
    </cfRule>
  </conditionalFormatting>
  <conditionalFormatting sqref="G549:BT697">
    <cfRule type="expression" dxfId="75" priority="144">
      <formula>$CA$545=TRUE</formula>
    </cfRule>
  </conditionalFormatting>
  <conditionalFormatting sqref="G197:BT205">
    <cfRule type="expression" dxfId="74" priority="141">
      <formula>$CH$197&gt;0</formula>
    </cfRule>
  </conditionalFormatting>
  <conditionalFormatting sqref="G331:BT339">
    <cfRule type="expression" dxfId="73" priority="140">
      <formula>$CH$331&gt;0</formula>
    </cfRule>
  </conditionalFormatting>
  <conditionalFormatting sqref="G455:BT463">
    <cfRule type="expression" dxfId="72" priority="139">
      <formula>$CH$455&gt;0</formula>
    </cfRule>
  </conditionalFormatting>
  <conditionalFormatting sqref="G703:BT711">
    <cfRule type="expression" dxfId="71" priority="138">
      <formula>$CH$703&gt;0</formula>
    </cfRule>
  </conditionalFormatting>
  <conditionalFormatting sqref="R907:BT915">
    <cfRule type="expression" dxfId="70" priority="80">
      <formula>+LEN(R907)&gt;150</formula>
    </cfRule>
  </conditionalFormatting>
  <conditionalFormatting sqref="R197:BT205">
    <cfRule type="expression" dxfId="69" priority="79">
      <formula>LEN(R197)&gt;140</formula>
    </cfRule>
  </conditionalFormatting>
  <conditionalFormatting sqref="R207:BT215">
    <cfRule type="expression" dxfId="68" priority="78">
      <formula>LEN($R$207)&gt;140</formula>
    </cfRule>
  </conditionalFormatting>
  <conditionalFormatting sqref="R217:BT225">
    <cfRule type="expression" dxfId="67" priority="77">
      <formula>LEN($R$217)&gt;140</formula>
    </cfRule>
  </conditionalFormatting>
  <conditionalFormatting sqref="R227:BT235">
    <cfRule type="expression" dxfId="66" priority="76">
      <formula>LEN($R$227)&gt;140</formula>
    </cfRule>
  </conditionalFormatting>
  <conditionalFormatting sqref="R237:BT245">
    <cfRule type="expression" dxfId="65" priority="75">
      <formula>LEN($R$237)&gt;140</formula>
    </cfRule>
  </conditionalFormatting>
  <conditionalFormatting sqref="R247:BT255">
    <cfRule type="expression" dxfId="64" priority="74">
      <formula>LEN($R$247)&gt;140</formula>
    </cfRule>
  </conditionalFormatting>
  <conditionalFormatting sqref="R257:BT265">
    <cfRule type="expression" dxfId="63" priority="73">
      <formula>LEN($R$257)&gt;140</formula>
    </cfRule>
  </conditionalFormatting>
  <conditionalFormatting sqref="R267:BT275">
    <cfRule type="expression" dxfId="62" priority="72">
      <formula>LEN($R$267)&gt;140</formula>
    </cfRule>
  </conditionalFormatting>
  <conditionalFormatting sqref="R277:BT285">
    <cfRule type="expression" dxfId="61" priority="71">
      <formula>LEN($R$277)&gt;140</formula>
    </cfRule>
  </conditionalFormatting>
  <conditionalFormatting sqref="R287:BT295">
    <cfRule type="expression" dxfId="60" priority="70">
      <formula>LEN($R$287)&gt;140</formula>
    </cfRule>
  </conditionalFormatting>
  <conditionalFormatting sqref="R297:BT305">
    <cfRule type="expression" dxfId="59" priority="69">
      <formula>LEN($R$297)&gt;140</formula>
    </cfRule>
  </conditionalFormatting>
  <conditionalFormatting sqref="R307:BT315">
    <cfRule type="expression" dxfId="58" priority="67">
      <formula>LEN($R$307)&gt;140</formula>
    </cfRule>
  </conditionalFormatting>
  <conditionalFormatting sqref="R317:BT325">
    <cfRule type="expression" dxfId="57" priority="65">
      <formula>LEN($R$317)&gt;140</formula>
    </cfRule>
  </conditionalFormatting>
  <conditionalFormatting sqref="R331:BT339">
    <cfRule type="expression" dxfId="56" priority="64">
      <formula>LEN($R$331)&gt;140</formula>
    </cfRule>
  </conditionalFormatting>
  <conditionalFormatting sqref="R341:BT349">
    <cfRule type="expression" dxfId="55" priority="63">
      <formula>LEN($R$341)&gt;140</formula>
    </cfRule>
  </conditionalFormatting>
  <conditionalFormatting sqref="R351:BT359">
    <cfRule type="expression" dxfId="54" priority="62">
      <formula>LEN($R$351)&gt;140</formula>
    </cfRule>
  </conditionalFormatting>
  <conditionalFormatting sqref="R361:BT369">
    <cfRule type="expression" dxfId="53" priority="60">
      <formula>LEN($R$361)&gt;140</formula>
    </cfRule>
  </conditionalFormatting>
  <conditionalFormatting sqref="R371:BT379">
    <cfRule type="expression" dxfId="52" priority="59">
      <formula>LEN($R$371)&gt;140</formula>
    </cfRule>
  </conditionalFormatting>
  <conditionalFormatting sqref="R381:BT389">
    <cfRule type="expression" dxfId="51" priority="58">
      <formula>LEN($R$381)&gt;140</formula>
    </cfRule>
  </conditionalFormatting>
  <conditionalFormatting sqref="R391:BT399">
    <cfRule type="expression" dxfId="50" priority="57">
      <formula>LEN($R$391)&gt;140</formula>
    </cfRule>
  </conditionalFormatting>
  <conditionalFormatting sqref="R401:BT409">
    <cfRule type="expression" dxfId="49" priority="56">
      <formula>LEN($R$401)&gt;140</formula>
    </cfRule>
  </conditionalFormatting>
  <conditionalFormatting sqref="R411:BT419">
    <cfRule type="expression" dxfId="48" priority="55">
      <formula>LEN($R$411)&gt;140</formula>
    </cfRule>
  </conditionalFormatting>
  <conditionalFormatting sqref="R421:BT429">
    <cfRule type="expression" dxfId="47" priority="54">
      <formula>LEN($R$421)&gt;140</formula>
    </cfRule>
  </conditionalFormatting>
  <conditionalFormatting sqref="R431:BT439">
    <cfRule type="expression" dxfId="46" priority="53">
      <formula>LEN($R$431)&gt;140</formula>
    </cfRule>
  </conditionalFormatting>
  <conditionalFormatting sqref="R441:BT449">
    <cfRule type="expression" dxfId="45" priority="52">
      <formula>LEN($R$441)&gt;140</formula>
    </cfRule>
  </conditionalFormatting>
  <conditionalFormatting sqref="R455:BT463">
    <cfRule type="expression" dxfId="44" priority="51">
      <formula>LEN($R$455)&gt;140</formula>
    </cfRule>
  </conditionalFormatting>
  <conditionalFormatting sqref="R465:BT473">
    <cfRule type="expression" dxfId="43" priority="50">
      <formula>LEN($R$465)&gt;140</formula>
    </cfRule>
  </conditionalFormatting>
  <conditionalFormatting sqref="R475:BT483">
    <cfRule type="expression" dxfId="42" priority="49">
      <formula>LEN($R$475)&gt;140</formula>
    </cfRule>
  </conditionalFormatting>
  <conditionalFormatting sqref="R485:BT493">
    <cfRule type="expression" dxfId="41" priority="48">
      <formula>LEN($R$485)&gt;140</formula>
    </cfRule>
  </conditionalFormatting>
  <conditionalFormatting sqref="R495:BT503">
    <cfRule type="expression" dxfId="40" priority="47">
      <formula>LEN($R$495)&gt;140</formula>
    </cfRule>
  </conditionalFormatting>
  <conditionalFormatting sqref="R505:BT513">
    <cfRule type="expression" dxfId="39" priority="46">
      <formula>LEN($R$505)&gt;140</formula>
    </cfRule>
  </conditionalFormatting>
  <conditionalFormatting sqref="R515:BT523">
    <cfRule type="expression" dxfId="38" priority="45">
      <formula>LEN($R$515)&gt;140</formula>
    </cfRule>
  </conditionalFormatting>
  <conditionalFormatting sqref="R525:BT533">
    <cfRule type="expression" dxfId="37" priority="44">
      <formula>LEN($R$525)&gt;140</formula>
    </cfRule>
  </conditionalFormatting>
  <conditionalFormatting sqref="R535:BT543">
    <cfRule type="expression" dxfId="36" priority="43">
      <formula>LEN($R$535)&gt;140</formula>
    </cfRule>
  </conditionalFormatting>
  <conditionalFormatting sqref="R549:BT557">
    <cfRule type="expression" dxfId="35" priority="42">
      <formula>LEN($R$549)&gt;140</formula>
    </cfRule>
  </conditionalFormatting>
  <conditionalFormatting sqref="R559:BT567">
    <cfRule type="expression" dxfId="34" priority="41">
      <formula>LEN($R$559)&gt;140</formula>
    </cfRule>
  </conditionalFormatting>
  <conditionalFormatting sqref="R569:BT577">
    <cfRule type="expression" dxfId="33" priority="39">
      <formula>LEN($R$569)&gt;140</formula>
    </cfRule>
  </conditionalFormatting>
  <conditionalFormatting sqref="R579:BT587">
    <cfRule type="expression" dxfId="32" priority="38">
      <formula>LEN($R$579)&gt;140</formula>
    </cfRule>
  </conditionalFormatting>
  <conditionalFormatting sqref="R589:BT597">
    <cfRule type="expression" dxfId="31" priority="37">
      <formula>LEN($R$589)&gt;140</formula>
    </cfRule>
  </conditionalFormatting>
  <conditionalFormatting sqref="R599:BT607">
    <cfRule type="expression" dxfId="30" priority="36">
      <formula>LEN($R$599)&gt;140</formula>
    </cfRule>
  </conditionalFormatting>
  <conditionalFormatting sqref="R609:BT617">
    <cfRule type="expression" dxfId="29" priority="35">
      <formula>LEN($R$609)&gt;140</formula>
    </cfRule>
  </conditionalFormatting>
  <conditionalFormatting sqref="R619:BT627">
    <cfRule type="expression" dxfId="28" priority="34">
      <formula>LEN($R$619)&gt;140</formula>
    </cfRule>
  </conditionalFormatting>
  <conditionalFormatting sqref="R629:BT637">
    <cfRule type="expression" dxfId="27" priority="33">
      <formula>LEN($R$629)&gt;140</formula>
    </cfRule>
  </conditionalFormatting>
  <conditionalFormatting sqref="R639:BT647">
    <cfRule type="expression" dxfId="26" priority="32">
      <formula>LEN($R$639)&gt;140</formula>
    </cfRule>
  </conditionalFormatting>
  <conditionalFormatting sqref="R649:BT657">
    <cfRule type="expression" dxfId="25" priority="31">
      <formula>LEN($R$649)&gt;140</formula>
    </cfRule>
  </conditionalFormatting>
  <conditionalFormatting sqref="R659:BT667">
    <cfRule type="expression" dxfId="24" priority="30">
      <formula>LEN($R$659)&gt;140</formula>
    </cfRule>
  </conditionalFormatting>
  <conditionalFormatting sqref="R669:BT677">
    <cfRule type="expression" dxfId="23" priority="29">
      <formula>LEN($R$669)&gt;140</formula>
    </cfRule>
  </conditionalFormatting>
  <conditionalFormatting sqref="R679:BT687">
    <cfRule type="expression" dxfId="22" priority="28">
      <formula>LEN($R$679)&gt;140</formula>
    </cfRule>
  </conditionalFormatting>
  <conditionalFormatting sqref="R689:BT697">
    <cfRule type="expression" dxfId="21" priority="27">
      <formula>LEN($R$689)&gt;140</formula>
    </cfRule>
  </conditionalFormatting>
  <conditionalFormatting sqref="R703:BT711">
    <cfRule type="expression" dxfId="20" priority="26">
      <formula>LEN($R$703)&gt;140</formula>
    </cfRule>
  </conditionalFormatting>
  <conditionalFormatting sqref="R713:BT721">
    <cfRule type="expression" dxfId="19" priority="25">
      <formula>LEN($R$713)&gt;140</formula>
    </cfRule>
  </conditionalFormatting>
  <conditionalFormatting sqref="R723:BT731">
    <cfRule type="expression" dxfId="18" priority="24">
      <formula>LEN($R$723)&gt;140</formula>
    </cfRule>
  </conditionalFormatting>
  <conditionalFormatting sqref="R733:BT741">
    <cfRule type="expression" dxfId="17" priority="23">
      <formula>LEN($R$733)&gt;140</formula>
    </cfRule>
  </conditionalFormatting>
  <conditionalFormatting sqref="R743:BT751">
    <cfRule type="expression" dxfId="16" priority="21">
      <formula>LEN($R$743)&gt;140</formula>
    </cfRule>
  </conditionalFormatting>
  <conditionalFormatting sqref="R777:BT785">
    <cfRule type="expression" dxfId="15" priority="19">
      <formula>LEN($R$777)&gt;140</formula>
    </cfRule>
  </conditionalFormatting>
  <conditionalFormatting sqref="R787:BT795">
    <cfRule type="expression" dxfId="14" priority="18">
      <formula>LEN($R$787)&gt;140</formula>
    </cfRule>
  </conditionalFormatting>
  <conditionalFormatting sqref="R797:BT805">
    <cfRule type="expression" dxfId="13" priority="17">
      <formula>LEN($R$797)&gt;140</formula>
    </cfRule>
  </conditionalFormatting>
  <conditionalFormatting sqref="R807:BT815">
    <cfRule type="expression" dxfId="12" priority="16">
      <formula>LEN($R$807)&gt;140</formula>
    </cfRule>
  </conditionalFormatting>
  <conditionalFormatting sqref="R817:BT825">
    <cfRule type="expression" dxfId="11" priority="14">
      <formula>LEN($R$817)&gt;140</formula>
    </cfRule>
  </conditionalFormatting>
  <conditionalFormatting sqref="R827:BT835">
    <cfRule type="expression" dxfId="10" priority="12">
      <formula>LEN($R$827)&gt;140</formula>
    </cfRule>
  </conditionalFormatting>
  <conditionalFormatting sqref="R837:BT845">
    <cfRule type="expression" dxfId="9" priority="11">
      <formula>LEN($R$837)&gt;140</formula>
    </cfRule>
  </conditionalFormatting>
  <conditionalFormatting sqref="R847:BT855">
    <cfRule type="expression" dxfId="8" priority="10">
      <formula>LEN($R$847)&gt;140</formula>
    </cfRule>
  </conditionalFormatting>
  <conditionalFormatting sqref="R857:BT865">
    <cfRule type="expression" dxfId="7" priority="8">
      <formula>LEN($R$857)&gt;140</formula>
    </cfRule>
  </conditionalFormatting>
  <conditionalFormatting sqref="R867:BT875">
    <cfRule type="expression" dxfId="6" priority="7">
      <formula>LEN($R$867)&gt;140</formula>
    </cfRule>
  </conditionalFormatting>
  <conditionalFormatting sqref="R877:BT885">
    <cfRule type="expression" dxfId="5" priority="6">
      <formula>LEN($R$877)&gt;140</formula>
    </cfRule>
  </conditionalFormatting>
  <conditionalFormatting sqref="R887:BT895">
    <cfRule type="expression" dxfId="4" priority="5">
      <formula>LEN($R$887)&gt;140</formula>
    </cfRule>
  </conditionalFormatting>
  <conditionalFormatting sqref="R897:BT905">
    <cfRule type="expression" dxfId="3" priority="4">
      <formula>LEN($R$897)&gt;140</formula>
    </cfRule>
  </conditionalFormatting>
  <conditionalFormatting sqref="R922:BT930">
    <cfRule type="expression" dxfId="2" priority="3">
      <formula>LEN($R$922)&gt;140</formula>
    </cfRule>
  </conditionalFormatting>
  <conditionalFormatting sqref="R932:BT940">
    <cfRule type="expression" dxfId="1" priority="2">
      <formula>LEN($R$932)&gt;140</formula>
    </cfRule>
  </conditionalFormatting>
  <conditionalFormatting sqref="R78:BT95">
    <cfRule type="expression" dxfId="0" priority="1">
      <formula>LEN($R$78)&gt;240</formula>
    </cfRule>
  </conditionalFormatting>
  <dataValidations count="6">
    <dataValidation type="list" allowBlank="1" showInputMessage="1" sqref="L925:Q927">
      <formula1>"自立,J1,J2,A1,A2,B1,B2,C1,C2,　,"</formula1>
    </dataValidation>
    <dataValidation type="list" allowBlank="1" showInputMessage="1" sqref="L935:Q937">
      <formula1>"自立,Ⅰ,Ⅱa,Ⅱb,Ⅲa,Ⅲb,Ⅳ,M"</formula1>
    </dataValidation>
    <dataValidation imeMode="hiragana" allowBlank="1" showInputMessage="1" showErrorMessage="1" sqref="Y11:AG14 R32:BT40 R45:BT53 R63:BT65 R67:BT69 R71:BT76 R173:BT190 R896:BT896 R906:BT906 R78:BT171"/>
    <dataValidation imeMode="disabled" allowBlank="1" showInputMessage="1" showErrorMessage="1" sqref="Y7:AG10 Y15:AG22"/>
    <dataValidation type="list" imeMode="hiragana" allowBlank="1" showInputMessage="1" sqref="R455:BT463">
      <formula1>INDIRECT($E$456)</formula1>
    </dataValidation>
    <dataValidation type="list" imeMode="hiragana" allowBlank="1" showInputMessage="1" sqref="R549:BT557">
      <formula1>INDIRECT($E$550)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2" r:id="rId4" name="Check Box 34">
              <controlPr defaultSize="0" autoFill="0" autoLine="0" autoPict="0">
                <anchor moveWithCells="1">
                  <from>
                    <xdr:col>24</xdr:col>
                    <xdr:colOff>9525</xdr:colOff>
                    <xdr:row>449</xdr:row>
                    <xdr:rowOff>57150</xdr:rowOff>
                  </from>
                  <to>
                    <xdr:col>34</xdr:col>
                    <xdr:colOff>9525</xdr:colOff>
                    <xdr:row>453</xdr:row>
                    <xdr:rowOff>0</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from>
                    <xdr:col>34</xdr:col>
                    <xdr:colOff>28575</xdr:colOff>
                    <xdr:row>449</xdr:row>
                    <xdr:rowOff>57150</xdr:rowOff>
                  </from>
                  <to>
                    <xdr:col>44</xdr:col>
                    <xdr:colOff>28575</xdr:colOff>
                    <xdr:row>453</xdr:row>
                    <xdr:rowOff>0</xdr:rowOff>
                  </to>
                </anchor>
              </controlPr>
            </control>
          </mc:Choice>
        </mc:AlternateContent>
        <mc:AlternateContent xmlns:mc="http://schemas.openxmlformats.org/markup-compatibility/2006">
          <mc:Choice Requires="x14">
            <control shapeId="2086" r:id="rId6" name="Check Box 38">
              <controlPr defaultSize="0" autoFill="0" autoLine="0" autoPict="0">
                <anchor moveWithCells="1">
                  <from>
                    <xdr:col>28</xdr:col>
                    <xdr:colOff>38100</xdr:colOff>
                    <xdr:row>544</xdr:row>
                    <xdr:rowOff>9525</xdr:rowOff>
                  </from>
                  <to>
                    <xdr:col>38</xdr:col>
                    <xdr:colOff>38100</xdr:colOff>
                    <xdr:row>547</xdr:row>
                    <xdr:rowOff>9525</xdr:rowOff>
                  </to>
                </anchor>
              </controlPr>
            </control>
          </mc:Choice>
        </mc:AlternateContent>
        <mc:AlternateContent xmlns:mc="http://schemas.openxmlformats.org/markup-compatibility/2006">
          <mc:Choice Requires="x14">
            <control shapeId="2087" r:id="rId7" name="Check Box 39">
              <controlPr defaultSize="0" autoFill="0" autoLine="0" autoPict="0">
                <anchor moveWithCells="1">
                  <from>
                    <xdr:col>38</xdr:col>
                    <xdr:colOff>57150</xdr:colOff>
                    <xdr:row>544</xdr:row>
                    <xdr:rowOff>9525</xdr:rowOff>
                  </from>
                  <to>
                    <xdr:col>48</xdr:col>
                    <xdr:colOff>57150</xdr:colOff>
                    <xdr:row>547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8">
        <x14:dataValidation type="list" imeMode="hiragana" allowBlank="1" showInputMessage="1">
          <x14:formula1>
            <xm:f>定型文入力!$B$4:$B$19</xm:f>
          </x14:formula1>
          <xm:sqref>R197:BT205</xm:sqref>
        </x14:dataValidation>
        <x14:dataValidation type="list" imeMode="hiragana" allowBlank="1" showInputMessage="1">
          <x14:formula1>
            <xm:f>定型文入力!$B$81:$B$96</xm:f>
          </x14:formula1>
          <xm:sqref>R703:BT711</xm:sqref>
        </x14:dataValidation>
        <x14:dataValidation type="list" imeMode="hiragana" allowBlank="1" showInputMessage="1">
          <x14:formula1>
            <xm:f>定型文入力!$Z$4:$Z$19</xm:f>
          </x14:formula1>
          <xm:sqref>R317:BT325</xm:sqref>
        </x14:dataValidation>
        <x14:dataValidation type="list" imeMode="hiragana" allowBlank="1" showInputMessage="1">
          <x14:formula1>
            <xm:f>定型文入力!$X$24:$X$39</xm:f>
          </x14:formula1>
          <xm:sqref>R441:BT449</xm:sqref>
        </x14:dataValidation>
        <x14:dataValidation type="list" imeMode="hiragana" allowBlank="1" showInputMessage="1">
          <x14:formula1>
            <xm:f>定型文入力!$T$43:$T$58</xm:f>
          </x14:formula1>
          <xm:sqref>R535:BT543</xm:sqref>
        </x14:dataValidation>
        <x14:dataValidation type="list" imeMode="hiragana" allowBlank="1" showInputMessage="1">
          <x14:formula1>
            <xm:f>定型文入力!$AF$62:$AF$77</xm:f>
          </x14:formula1>
          <xm:sqref>R689:BT697</xm:sqref>
        </x14:dataValidation>
        <x14:dataValidation type="list" imeMode="hiragana" allowBlank="1" showInputMessage="1">
          <x14:formula1>
            <xm:f>定型文入力!$L$81:$L$96</xm:f>
          </x14:formula1>
          <xm:sqref>R753:BT761</xm:sqref>
        </x14:dataValidation>
        <x14:dataValidation type="list" imeMode="hiragana" allowBlank="1" showInputMessage="1">
          <x14:formula1>
            <xm:f>定型文入力!$D$4:$D$19</xm:f>
          </x14:formula1>
          <xm:sqref>R207:BT215</xm:sqref>
        </x14:dataValidation>
        <x14:dataValidation type="list" imeMode="hiragana" allowBlank="1" showInputMessage="1">
          <x14:formula1>
            <xm:f>定型文入力!$F$4:$F$19</xm:f>
          </x14:formula1>
          <xm:sqref>R217:BT225</xm:sqref>
        </x14:dataValidation>
        <x14:dataValidation type="list" imeMode="hiragana" allowBlank="1" showInputMessage="1">
          <x14:formula1>
            <xm:f>定型文入力!$H$4:$H$19</xm:f>
          </x14:formula1>
          <xm:sqref>R227:BT235</xm:sqref>
        </x14:dataValidation>
        <x14:dataValidation type="list" imeMode="hiragana" allowBlank="1" showInputMessage="1">
          <x14:formula1>
            <xm:f>定型文入力!$J$4:$J$19</xm:f>
          </x14:formula1>
          <xm:sqref>R237:BT245</xm:sqref>
        </x14:dataValidation>
        <x14:dataValidation type="list" imeMode="hiragana" allowBlank="1" showInputMessage="1">
          <x14:formula1>
            <xm:f>定型文入力!$L$4:$L$19</xm:f>
          </x14:formula1>
          <xm:sqref>R247:BT255</xm:sqref>
        </x14:dataValidation>
        <x14:dataValidation type="list" imeMode="hiragana" allowBlank="1" showInputMessage="1">
          <x14:formula1>
            <xm:f>定型文入力!$N$4:$N$19</xm:f>
          </x14:formula1>
          <xm:sqref>R257:BT265</xm:sqref>
        </x14:dataValidation>
        <x14:dataValidation type="list" imeMode="hiragana" allowBlank="1" showInputMessage="1">
          <x14:formula1>
            <xm:f>定型文入力!$P$4:$P$19</xm:f>
          </x14:formula1>
          <xm:sqref>R267:BT275</xm:sqref>
        </x14:dataValidation>
        <x14:dataValidation type="list" imeMode="hiragana" allowBlank="1" showInputMessage="1">
          <x14:formula1>
            <xm:f>定型文入力!$R$4:$R$19</xm:f>
          </x14:formula1>
          <xm:sqref>R277:BT285</xm:sqref>
        </x14:dataValidation>
        <x14:dataValidation type="list" imeMode="hiragana" allowBlank="1" showInputMessage="1">
          <x14:formula1>
            <xm:f>定型文入力!$T$4:$T$19</xm:f>
          </x14:formula1>
          <xm:sqref>R287:BT295</xm:sqref>
        </x14:dataValidation>
        <x14:dataValidation type="list" imeMode="hiragana" allowBlank="1" showInputMessage="1">
          <x14:formula1>
            <xm:f>定型文入力!$V$4:$V$19</xm:f>
          </x14:formula1>
          <xm:sqref>R297:BT305</xm:sqref>
        </x14:dataValidation>
        <x14:dataValidation type="list" imeMode="hiragana" allowBlank="1" showInputMessage="1">
          <x14:formula1>
            <xm:f>定型文入力!$X$3:$X$19</xm:f>
          </x14:formula1>
          <xm:sqref>R307:BT315</xm:sqref>
        </x14:dataValidation>
        <x14:dataValidation type="list" imeMode="hiragana" allowBlank="1" showInputMessage="1">
          <x14:formula1>
            <xm:f>定型文入力!$B$24:$B$39</xm:f>
          </x14:formula1>
          <xm:sqref>R331:BT339</xm:sqref>
        </x14:dataValidation>
        <x14:dataValidation type="list" imeMode="hiragana" allowBlank="1" showInputMessage="1">
          <x14:formula1>
            <xm:f>定型文入力!$D$24:$D$39</xm:f>
          </x14:formula1>
          <xm:sqref>R341:BT349</xm:sqref>
        </x14:dataValidation>
        <x14:dataValidation type="list" imeMode="hiragana" allowBlank="1" showInputMessage="1">
          <x14:formula1>
            <xm:f>定型文入力!$F$24:$F$39</xm:f>
          </x14:formula1>
          <xm:sqref>R351:BT359</xm:sqref>
        </x14:dataValidation>
        <x14:dataValidation type="list" imeMode="hiragana" allowBlank="1" showInputMessage="1">
          <x14:formula1>
            <xm:f>定型文入力!$H$24:$H$39</xm:f>
          </x14:formula1>
          <xm:sqref>R361:BT369</xm:sqref>
        </x14:dataValidation>
        <x14:dataValidation type="list" imeMode="hiragana" allowBlank="1" showInputMessage="1">
          <x14:formula1>
            <xm:f>定型文入力!$J$24:$J$39</xm:f>
          </x14:formula1>
          <xm:sqref>R371:BT379</xm:sqref>
        </x14:dataValidation>
        <x14:dataValidation type="list" imeMode="hiragana" allowBlank="1" showInputMessage="1">
          <x14:formula1>
            <xm:f>定型文入力!$L$24:$L$39</xm:f>
          </x14:formula1>
          <xm:sqref>R381:BT389</xm:sqref>
        </x14:dataValidation>
        <x14:dataValidation type="list" imeMode="hiragana" allowBlank="1" showInputMessage="1">
          <x14:formula1>
            <xm:f>定型文入力!$N$24:$N$39</xm:f>
          </x14:formula1>
          <xm:sqref>R391:BT399</xm:sqref>
        </x14:dataValidation>
        <x14:dataValidation type="list" imeMode="hiragana" allowBlank="1" showInputMessage="1">
          <x14:formula1>
            <xm:f>定型文入力!$P$24:$P$39</xm:f>
          </x14:formula1>
          <xm:sqref>R401:BT409</xm:sqref>
        </x14:dataValidation>
        <x14:dataValidation type="list" imeMode="hiragana" allowBlank="1" showInputMessage="1">
          <x14:formula1>
            <xm:f>定型文入力!$R$24:$R$39</xm:f>
          </x14:formula1>
          <xm:sqref>R411:BT419</xm:sqref>
        </x14:dataValidation>
        <x14:dataValidation type="list" imeMode="hiragana" allowBlank="1" showInputMessage="1">
          <x14:formula1>
            <xm:f>定型文入力!$T$24:$T$39</xm:f>
          </x14:formula1>
          <xm:sqref>R421:BT429</xm:sqref>
        </x14:dataValidation>
        <x14:dataValidation type="list" imeMode="hiragana" allowBlank="1" showInputMessage="1">
          <x14:formula1>
            <xm:f>定型文入力!$V$24:$V$39</xm:f>
          </x14:formula1>
          <xm:sqref>R431:BT439</xm:sqref>
        </x14:dataValidation>
        <x14:dataValidation type="list" imeMode="hiragana" allowBlank="1" showInputMessage="1">
          <x14:formula1>
            <xm:f>定型文入力!$F$43:$F$58</xm:f>
          </x14:formula1>
          <xm:sqref>R465:BT473</xm:sqref>
        </x14:dataValidation>
        <x14:dataValidation type="list" imeMode="hiragana" allowBlank="1" showInputMessage="1">
          <x14:formula1>
            <xm:f>定型文入力!$H$42:$H$58</xm:f>
          </x14:formula1>
          <xm:sqref>R475:BT483</xm:sqref>
        </x14:dataValidation>
        <x14:dataValidation type="list" imeMode="hiragana" allowBlank="1" showInputMessage="1">
          <x14:formula1>
            <xm:f>定型文入力!$J$43:$J$58</xm:f>
          </x14:formula1>
          <xm:sqref>R485:BT493</xm:sqref>
        </x14:dataValidation>
        <x14:dataValidation type="list" imeMode="hiragana" allowBlank="1" showInputMessage="1">
          <x14:formula1>
            <xm:f>定型文入力!$L$43:$L$58</xm:f>
          </x14:formula1>
          <xm:sqref>R495:BT503</xm:sqref>
        </x14:dataValidation>
        <x14:dataValidation type="list" imeMode="hiragana" allowBlank="1" showInputMessage="1">
          <x14:formula1>
            <xm:f>定型文入力!$N$43:$N$58</xm:f>
          </x14:formula1>
          <xm:sqref>R505:BT513</xm:sqref>
        </x14:dataValidation>
        <x14:dataValidation type="list" imeMode="hiragana" allowBlank="1" showInputMessage="1">
          <x14:formula1>
            <xm:f>定型文入力!$P$43:$P$58</xm:f>
          </x14:formula1>
          <xm:sqref>R515:BT523</xm:sqref>
        </x14:dataValidation>
        <x14:dataValidation type="list" imeMode="hiragana" allowBlank="1" showInputMessage="1">
          <x14:formula1>
            <xm:f>定型文入力!$R$43:$R$58</xm:f>
          </x14:formula1>
          <xm:sqref>R525:BT533</xm:sqref>
        </x14:dataValidation>
        <x14:dataValidation type="list" imeMode="hiragana" allowBlank="1" showInputMessage="1">
          <x14:formula1>
            <xm:f>定型文入力!$F$62:$F$77</xm:f>
          </x14:formula1>
          <xm:sqref>R559:BT567</xm:sqref>
        </x14:dataValidation>
        <x14:dataValidation type="list" imeMode="hiragana" allowBlank="1" showInputMessage="1">
          <x14:formula1>
            <xm:f>定型文入力!$H$62:$H$77</xm:f>
          </x14:formula1>
          <xm:sqref>R569:BT577</xm:sqref>
        </x14:dataValidation>
        <x14:dataValidation type="list" imeMode="hiragana" allowBlank="1" showInputMessage="1">
          <x14:formula1>
            <xm:f>定型文入力!$J$62:$J$77</xm:f>
          </x14:formula1>
          <xm:sqref>R579:BT587</xm:sqref>
        </x14:dataValidation>
        <x14:dataValidation type="list" imeMode="hiragana" allowBlank="1" showInputMessage="1">
          <x14:formula1>
            <xm:f>定型文入力!$L$62:$L$77</xm:f>
          </x14:formula1>
          <xm:sqref>R589:BT597</xm:sqref>
        </x14:dataValidation>
        <x14:dataValidation type="list" imeMode="hiragana" allowBlank="1" showInputMessage="1">
          <x14:formula1>
            <xm:f>定型文入力!$N$62:$N$77</xm:f>
          </x14:formula1>
          <xm:sqref>R599:BT607</xm:sqref>
        </x14:dataValidation>
        <x14:dataValidation type="list" imeMode="hiragana" allowBlank="1" showInputMessage="1">
          <x14:formula1>
            <xm:f>定型文入力!$P$62:$P$77</xm:f>
          </x14:formula1>
          <xm:sqref>R609:BT617</xm:sqref>
        </x14:dataValidation>
        <x14:dataValidation type="list" imeMode="hiragana" allowBlank="1" showInputMessage="1">
          <x14:formula1>
            <xm:f>定型文入力!$R$62:$R$77</xm:f>
          </x14:formula1>
          <xm:sqref>R619:BT627</xm:sqref>
        </x14:dataValidation>
        <x14:dataValidation type="list" imeMode="hiragana" allowBlank="1" showInputMessage="1">
          <x14:formula1>
            <xm:f>定型文入力!$T$62:$T$77</xm:f>
          </x14:formula1>
          <xm:sqref>R629:BT637</xm:sqref>
        </x14:dataValidation>
        <x14:dataValidation type="list" imeMode="hiragana" allowBlank="1" showInputMessage="1">
          <x14:formula1>
            <xm:f>定型文入力!$V$62:$V$77</xm:f>
          </x14:formula1>
          <xm:sqref>R639:BT647</xm:sqref>
        </x14:dataValidation>
        <x14:dataValidation type="list" imeMode="hiragana" allowBlank="1" showInputMessage="1">
          <x14:formula1>
            <xm:f>定型文入力!$X$62:$X$77</xm:f>
          </x14:formula1>
          <xm:sqref>R649:BT657</xm:sqref>
        </x14:dataValidation>
        <x14:dataValidation type="list" imeMode="hiragana" allowBlank="1" showInputMessage="1">
          <x14:formula1>
            <xm:f>定型文入力!$Z$62:$Z$77</xm:f>
          </x14:formula1>
          <xm:sqref>R659:BT667</xm:sqref>
        </x14:dataValidation>
        <x14:dataValidation type="list" imeMode="hiragana" allowBlank="1" showInputMessage="1">
          <x14:formula1>
            <xm:f>定型文入力!$AB$62:$AB$77</xm:f>
          </x14:formula1>
          <xm:sqref>R669:BT677</xm:sqref>
        </x14:dataValidation>
        <x14:dataValidation type="list" imeMode="hiragana" allowBlank="1" showInputMessage="1">
          <x14:formula1>
            <xm:f>定型文入力!$AD$62:$AD$77</xm:f>
          </x14:formula1>
          <xm:sqref>R679:BT687</xm:sqref>
        </x14:dataValidation>
        <x14:dataValidation type="list" imeMode="hiragana" allowBlank="1" showInputMessage="1">
          <x14:formula1>
            <xm:f>定型文入力!$D$81:$D$96</xm:f>
          </x14:formula1>
          <xm:sqref>R713:BT721</xm:sqref>
        </x14:dataValidation>
        <x14:dataValidation type="list" imeMode="hiragana" allowBlank="1" showInputMessage="1">
          <x14:formula1>
            <xm:f>定型文入力!$F$81:$F$96</xm:f>
          </x14:formula1>
          <xm:sqref>R723:BT731</xm:sqref>
        </x14:dataValidation>
        <x14:dataValidation type="list" imeMode="hiragana" allowBlank="1" showInputMessage="1">
          <x14:formula1>
            <xm:f>定型文入力!$H$81:$H$96</xm:f>
          </x14:formula1>
          <xm:sqref>R733:BT741</xm:sqref>
        </x14:dataValidation>
        <x14:dataValidation type="list" imeMode="hiragana" allowBlank="1" showInputMessage="1">
          <x14:formula1>
            <xm:f>定型文入力!$J$81:$J$96</xm:f>
          </x14:formula1>
          <xm:sqref>R743:BT751</xm:sqref>
        </x14:dataValidation>
        <x14:dataValidation type="list" imeMode="hiragana" allowBlank="1" showInputMessage="1">
          <x14:formula1>
            <xm:f>定型文入力!$B$119:$B$134</xm:f>
          </x14:formula1>
          <xm:sqref>R922:BT930</xm:sqref>
        </x14:dataValidation>
        <x14:dataValidation type="list" imeMode="hiragana" allowBlank="1" showInputMessage="1">
          <x14:formula1>
            <xm:f>定型文入力!$D$119:$D$134</xm:f>
          </x14:formula1>
          <xm:sqref>R932:BT940</xm:sqref>
        </x14:dataValidation>
        <x14:dataValidation type="list" imeMode="hiragana" allowBlank="1" showInputMessage="1">
          <x14:formula1>
            <xm:f>定型文入力!$B$100:$B$115</xm:f>
          </x14:formula1>
          <xm:sqref>R777:BT785 R907:BT915</xm:sqref>
        </x14:dataValidation>
        <x14:dataValidation type="list" imeMode="hiragana" allowBlank="1" showInputMessage="1">
          <x14:formula1>
            <xm:f>定型文入力!$D$100:$D$115</xm:f>
          </x14:formula1>
          <xm:sqref>R787:BT795</xm:sqref>
        </x14:dataValidation>
        <x14:dataValidation type="list" imeMode="hiragana" allowBlank="1" showInputMessage="1">
          <x14:formula1>
            <xm:f>定型文入力!$F$100:$F$115</xm:f>
          </x14:formula1>
          <xm:sqref>R797:BT805</xm:sqref>
        </x14:dataValidation>
        <x14:dataValidation type="list" imeMode="hiragana" allowBlank="1" showInputMessage="1">
          <x14:formula1>
            <xm:f>定型文入力!$H$100:$H$115</xm:f>
          </x14:formula1>
          <xm:sqref>R807:BT815</xm:sqref>
        </x14:dataValidation>
        <x14:dataValidation type="list" imeMode="hiragana" allowBlank="1" showInputMessage="1">
          <x14:formula1>
            <xm:f>定型文入力!$J$100:$J$115</xm:f>
          </x14:formula1>
          <xm:sqref>R817:BT825</xm:sqref>
        </x14:dataValidation>
        <x14:dataValidation type="list" imeMode="hiragana" allowBlank="1" showInputMessage="1">
          <x14:formula1>
            <xm:f>定型文入力!$L$100:$L$115</xm:f>
          </x14:formula1>
          <xm:sqref>R827:BT835</xm:sqref>
        </x14:dataValidation>
        <x14:dataValidation type="list" imeMode="hiragana" allowBlank="1" showInputMessage="1">
          <x14:formula1>
            <xm:f>定型文入力!$N$100:$N$115</xm:f>
          </x14:formula1>
          <xm:sqref>R837:BT845</xm:sqref>
        </x14:dataValidation>
        <x14:dataValidation type="list" imeMode="hiragana" allowBlank="1" showInputMessage="1">
          <x14:formula1>
            <xm:f>定型文入力!$P$100:$P$115</xm:f>
          </x14:formula1>
          <xm:sqref>R847:BT855</xm:sqref>
        </x14:dataValidation>
        <x14:dataValidation type="list" imeMode="hiragana" allowBlank="1" showInputMessage="1">
          <x14:formula1>
            <xm:f>定型文入力!$R$100:$R$115</xm:f>
          </x14:formula1>
          <xm:sqref>R857:BT865</xm:sqref>
        </x14:dataValidation>
        <x14:dataValidation type="list" imeMode="hiragana" allowBlank="1" showInputMessage="1">
          <x14:formula1>
            <xm:f>定型文入力!$T$100:$T$115</xm:f>
          </x14:formula1>
          <xm:sqref>R867:BT875</xm:sqref>
        </x14:dataValidation>
        <x14:dataValidation type="list" imeMode="hiragana" allowBlank="1" showInputMessage="1">
          <x14:formula1>
            <xm:f>定型文入力!$V$100:$V$115</xm:f>
          </x14:formula1>
          <xm:sqref>R877:BT885</xm:sqref>
        </x14:dataValidation>
        <x14:dataValidation type="list" imeMode="hiragana" allowBlank="1" showInputMessage="1">
          <x14:formula1>
            <xm:f>定型文入力!$X$100:$X$115</xm:f>
          </x14:formula1>
          <xm:sqref>R887:BT895</xm:sqref>
        </x14:dataValidation>
        <x14:dataValidation type="list" imeMode="hiragana" allowBlank="1" showInputMessage="1">
          <x14:formula1>
            <xm:f>定型文入力!$Z$100:$Z$115</xm:f>
          </x14:formula1>
          <xm:sqref>R897:BT905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338"/>
  <sheetViews>
    <sheetView topLeftCell="A48" zoomScaleNormal="100" workbookViewId="0">
      <pane xSplit="1" topLeftCell="B1" activePane="topRight" state="frozen"/>
      <selection pane="topRight" activeCell="B31" sqref="B31"/>
    </sheetView>
  </sheetViews>
  <sheetFormatPr defaultRowHeight="13.5" x14ac:dyDescent="0.15"/>
  <cols>
    <col min="1" max="1" width="5.5" style="115" customWidth="1"/>
    <col min="2" max="2" width="29.875" style="117" customWidth="1"/>
    <col min="3" max="3" width="2.25" style="117" customWidth="1"/>
    <col min="4" max="4" width="29.875" style="117" customWidth="1"/>
    <col min="5" max="5" width="2.25" style="117" customWidth="1"/>
    <col min="6" max="6" width="29.875" style="117" customWidth="1"/>
    <col min="7" max="7" width="2.25" style="117" customWidth="1"/>
    <col min="8" max="8" width="29.875" style="117" customWidth="1"/>
    <col min="9" max="9" width="2.25" style="117" customWidth="1"/>
    <col min="10" max="10" width="29.875" style="117" customWidth="1"/>
    <col min="11" max="11" width="2.25" style="117" customWidth="1"/>
    <col min="12" max="12" width="29.875" style="117" customWidth="1"/>
    <col min="13" max="13" width="2.25" style="117" customWidth="1"/>
    <col min="14" max="14" width="29.875" style="117" customWidth="1"/>
    <col min="15" max="15" width="2.25" style="117" customWidth="1"/>
    <col min="16" max="16" width="29.875" style="117" customWidth="1"/>
    <col min="17" max="17" width="2.25" style="117" customWidth="1"/>
    <col min="18" max="18" width="29.875" style="117" customWidth="1"/>
    <col min="19" max="19" width="2.25" style="117" customWidth="1"/>
    <col min="20" max="20" width="29.875" style="117" customWidth="1"/>
    <col min="21" max="21" width="2.25" style="117" customWidth="1"/>
    <col min="22" max="22" width="29.875" style="117" customWidth="1"/>
    <col min="23" max="23" width="2.25" style="117" customWidth="1"/>
    <col min="24" max="24" width="29.875" style="117" customWidth="1"/>
    <col min="25" max="25" width="2.25" style="117" customWidth="1"/>
    <col min="26" max="26" width="29.875" style="117" customWidth="1"/>
    <col min="27" max="27" width="2.25" style="117" customWidth="1"/>
    <col min="28" max="28" width="29.875" style="117" customWidth="1"/>
    <col min="29" max="29" width="2.25" style="117" customWidth="1"/>
    <col min="30" max="30" width="29.875" style="117" customWidth="1"/>
    <col min="31" max="31" width="2.25" style="117" customWidth="1"/>
    <col min="32" max="32" width="29.875" style="117" customWidth="1"/>
    <col min="33" max="16384" width="9" style="117"/>
  </cols>
  <sheetData>
    <row r="2" spans="1:32" s="115" customFormat="1" x14ac:dyDescent="0.15">
      <c r="B2" s="456" t="s">
        <v>342</v>
      </c>
      <c r="C2" s="457"/>
      <c r="D2" s="457"/>
      <c r="E2" s="139"/>
      <c r="F2" s="139"/>
      <c r="G2" s="139"/>
      <c r="H2" s="139"/>
      <c r="I2" s="139"/>
      <c r="J2" s="139"/>
      <c r="K2" s="139"/>
      <c r="L2" s="139"/>
      <c r="M2" s="139"/>
      <c r="N2" s="139"/>
      <c r="O2" s="139"/>
      <c r="P2" s="139"/>
      <c r="Q2" s="139"/>
      <c r="R2" s="139"/>
      <c r="S2" s="139"/>
      <c r="T2" s="139"/>
      <c r="U2" s="139"/>
      <c r="V2" s="139"/>
      <c r="W2" s="139"/>
      <c r="X2" s="139"/>
      <c r="Y2" s="139"/>
      <c r="Z2" s="140"/>
      <c r="AB2" s="119"/>
      <c r="AC2" s="119"/>
      <c r="AD2" s="119"/>
      <c r="AE2" s="119"/>
      <c r="AF2" s="119"/>
    </row>
    <row r="3" spans="1:32" s="116" customFormat="1" x14ac:dyDescent="0.15">
      <c r="B3" s="141" t="s">
        <v>329</v>
      </c>
      <c r="D3" s="141" t="s">
        <v>363</v>
      </c>
      <c r="F3" s="141" t="s">
        <v>330</v>
      </c>
      <c r="H3" s="141" t="s">
        <v>331</v>
      </c>
      <c r="J3" s="141" t="s">
        <v>332</v>
      </c>
      <c r="L3" s="141" t="s">
        <v>333</v>
      </c>
      <c r="N3" s="141" t="s">
        <v>334</v>
      </c>
      <c r="P3" s="141" t="s">
        <v>335</v>
      </c>
      <c r="R3" s="141" t="s">
        <v>336</v>
      </c>
      <c r="T3" s="141" t="s">
        <v>340</v>
      </c>
      <c r="V3" s="141" t="s">
        <v>337</v>
      </c>
      <c r="X3" s="141" t="s">
        <v>338</v>
      </c>
      <c r="Z3" s="141" t="s">
        <v>339</v>
      </c>
      <c r="AB3" s="120"/>
      <c r="AC3" s="120"/>
      <c r="AD3" s="120"/>
      <c r="AE3" s="120"/>
      <c r="AF3" s="120"/>
    </row>
    <row r="4" spans="1:32" s="116" customFormat="1" hidden="1" x14ac:dyDescent="0.15">
      <c r="B4" s="125"/>
      <c r="D4" s="125"/>
      <c r="F4" s="125"/>
      <c r="H4" s="125"/>
      <c r="J4" s="125"/>
      <c r="L4" s="125"/>
      <c r="N4" s="125"/>
      <c r="P4" s="125"/>
      <c r="R4" s="125"/>
      <c r="T4" s="125"/>
      <c r="V4" s="125"/>
      <c r="X4" s="125"/>
      <c r="Z4" s="125"/>
      <c r="AB4" s="120"/>
      <c r="AC4" s="120"/>
      <c r="AD4" s="120"/>
      <c r="AE4" s="120"/>
      <c r="AF4" s="120"/>
    </row>
    <row r="5" spans="1:32" s="162" customFormat="1" ht="40.5" x14ac:dyDescent="0.15">
      <c r="A5" s="160">
        <v>1</v>
      </c>
      <c r="B5" s="161" t="s">
        <v>421</v>
      </c>
      <c r="D5" s="161" t="s">
        <v>420</v>
      </c>
      <c r="F5" s="161" t="s">
        <v>393</v>
      </c>
      <c r="H5" s="161" t="s">
        <v>423</v>
      </c>
      <c r="J5" s="161" t="s">
        <v>424</v>
      </c>
      <c r="L5" s="161" t="s">
        <v>392</v>
      </c>
      <c r="N5" s="161" t="s">
        <v>390</v>
      </c>
      <c r="P5" s="161" t="s">
        <v>391</v>
      </c>
      <c r="R5" s="161" t="s">
        <v>394</v>
      </c>
      <c r="T5" s="161" t="s">
        <v>437</v>
      </c>
      <c r="V5" s="161" t="s">
        <v>395</v>
      </c>
      <c r="X5" s="161" t="s">
        <v>402</v>
      </c>
      <c r="Z5" s="161"/>
      <c r="AB5" s="163"/>
      <c r="AC5" s="163"/>
      <c r="AD5" s="163"/>
      <c r="AE5" s="163"/>
      <c r="AF5" s="163"/>
    </row>
    <row r="6" spans="1:32" s="162" customFormat="1" ht="40.5" x14ac:dyDescent="0.15">
      <c r="A6" s="160">
        <v>2</v>
      </c>
      <c r="B6" s="161"/>
      <c r="D6" s="161"/>
      <c r="F6" s="161" t="s">
        <v>422</v>
      </c>
      <c r="H6" s="161"/>
      <c r="J6" s="161" t="s">
        <v>425</v>
      </c>
      <c r="L6" s="161" t="s">
        <v>428</v>
      </c>
      <c r="N6" s="161"/>
      <c r="P6" s="161" t="s">
        <v>400</v>
      </c>
      <c r="R6" s="161" t="s">
        <v>401</v>
      </c>
      <c r="T6" s="161" t="s">
        <v>430</v>
      </c>
      <c r="V6" s="161" t="s">
        <v>431</v>
      </c>
      <c r="X6" s="161" t="s">
        <v>432</v>
      </c>
      <c r="Z6" s="161"/>
      <c r="AB6" s="163"/>
      <c r="AC6" s="163"/>
      <c r="AD6" s="163"/>
      <c r="AE6" s="163"/>
      <c r="AF6" s="163"/>
    </row>
    <row r="7" spans="1:32" s="162" customFormat="1" ht="27" x14ac:dyDescent="0.15">
      <c r="A7" s="160">
        <v>3</v>
      </c>
      <c r="B7" s="161"/>
      <c r="D7" s="161"/>
      <c r="F7" s="161" t="s">
        <v>427</v>
      </c>
      <c r="H7" s="161"/>
      <c r="J7" s="161" t="s">
        <v>426</v>
      </c>
      <c r="L7" s="161"/>
      <c r="N7" s="161"/>
      <c r="P7" s="161"/>
      <c r="R7" s="161" t="s">
        <v>429</v>
      </c>
      <c r="T7" s="161"/>
      <c r="V7" s="161"/>
      <c r="X7" s="161"/>
      <c r="Z7" s="161"/>
      <c r="AB7" s="163"/>
      <c r="AC7" s="163"/>
      <c r="AD7" s="163"/>
      <c r="AE7" s="163"/>
      <c r="AF7" s="163"/>
    </row>
    <row r="8" spans="1:32" s="162" customFormat="1" x14ac:dyDescent="0.15">
      <c r="A8" s="160">
        <v>4</v>
      </c>
      <c r="B8" s="161"/>
      <c r="D8" s="161"/>
      <c r="F8" s="161"/>
      <c r="H8" s="161"/>
      <c r="J8" s="161"/>
      <c r="L8" s="161"/>
      <c r="N8" s="161"/>
      <c r="P8" s="161"/>
      <c r="R8" s="161"/>
      <c r="T8" s="161"/>
      <c r="V8" s="161"/>
      <c r="X8" s="161"/>
      <c r="Z8" s="161"/>
      <c r="AB8" s="163"/>
      <c r="AC8" s="163"/>
      <c r="AD8" s="163"/>
      <c r="AE8" s="163"/>
      <c r="AF8" s="163"/>
    </row>
    <row r="9" spans="1:32" s="162" customFormat="1" x14ac:dyDescent="0.15">
      <c r="A9" s="160">
        <v>5</v>
      </c>
      <c r="B9" s="161"/>
      <c r="D9" s="161"/>
      <c r="F9" s="161"/>
      <c r="H9" s="161"/>
      <c r="J9" s="161"/>
      <c r="L9" s="161"/>
      <c r="N9" s="161"/>
      <c r="P9" s="161"/>
      <c r="R9" s="161"/>
      <c r="T9" s="161"/>
      <c r="V9" s="161"/>
      <c r="X9" s="161"/>
      <c r="Z9" s="161"/>
      <c r="AB9" s="163"/>
      <c r="AC9" s="163"/>
      <c r="AD9" s="163"/>
      <c r="AE9" s="163"/>
      <c r="AF9" s="163"/>
    </row>
    <row r="10" spans="1:32" s="162" customFormat="1" x14ac:dyDescent="0.15">
      <c r="A10" s="160">
        <v>6</v>
      </c>
      <c r="B10" s="161"/>
      <c r="D10" s="161"/>
      <c r="F10" s="161"/>
      <c r="H10" s="161"/>
      <c r="J10" s="161"/>
      <c r="L10" s="161"/>
      <c r="N10" s="161"/>
      <c r="P10" s="161"/>
      <c r="R10" s="161"/>
      <c r="T10" s="161"/>
      <c r="V10" s="161"/>
      <c r="X10" s="161"/>
      <c r="Z10" s="161"/>
      <c r="AB10" s="163"/>
      <c r="AC10" s="163"/>
      <c r="AD10" s="163"/>
      <c r="AE10" s="163"/>
      <c r="AF10" s="163"/>
    </row>
    <row r="11" spans="1:32" s="162" customFormat="1" x14ac:dyDescent="0.15">
      <c r="A11" s="160">
        <v>7</v>
      </c>
      <c r="B11" s="161"/>
      <c r="D11" s="161"/>
      <c r="F11" s="161"/>
      <c r="H11" s="161"/>
      <c r="J11" s="161"/>
      <c r="L11" s="161"/>
      <c r="N11" s="161"/>
      <c r="P11" s="161"/>
      <c r="R11" s="161"/>
      <c r="T11" s="161"/>
      <c r="V11" s="161"/>
      <c r="X11" s="161"/>
      <c r="Z11" s="161"/>
      <c r="AB11" s="163"/>
      <c r="AC11" s="163"/>
      <c r="AD11" s="163"/>
      <c r="AE11" s="163"/>
      <c r="AF11" s="163"/>
    </row>
    <row r="12" spans="1:32" s="162" customFormat="1" x14ac:dyDescent="0.15">
      <c r="A12" s="160">
        <v>8</v>
      </c>
      <c r="B12" s="161"/>
      <c r="D12" s="161"/>
      <c r="F12" s="161"/>
      <c r="H12" s="161"/>
      <c r="J12" s="161"/>
      <c r="L12" s="161"/>
      <c r="N12" s="161"/>
      <c r="P12" s="161"/>
      <c r="R12" s="161"/>
      <c r="T12" s="161"/>
      <c r="V12" s="161"/>
      <c r="X12" s="161"/>
      <c r="Z12" s="161"/>
      <c r="AB12" s="163"/>
      <c r="AC12" s="163"/>
      <c r="AD12" s="163"/>
      <c r="AE12" s="163"/>
      <c r="AF12" s="163"/>
    </row>
    <row r="13" spans="1:32" s="162" customFormat="1" x14ac:dyDescent="0.15">
      <c r="A13" s="160">
        <v>9</v>
      </c>
      <c r="B13" s="161"/>
      <c r="D13" s="161"/>
      <c r="F13" s="161"/>
      <c r="H13" s="161"/>
      <c r="J13" s="161"/>
      <c r="L13" s="161"/>
      <c r="N13" s="161"/>
      <c r="P13" s="161"/>
      <c r="R13" s="161"/>
      <c r="T13" s="161"/>
      <c r="V13" s="161"/>
      <c r="X13" s="161"/>
      <c r="Z13" s="161"/>
      <c r="AB13" s="163"/>
      <c r="AC13" s="163"/>
      <c r="AD13" s="163"/>
      <c r="AE13" s="163"/>
      <c r="AF13" s="163"/>
    </row>
    <row r="14" spans="1:32" s="162" customFormat="1" x14ac:dyDescent="0.15">
      <c r="A14" s="160">
        <v>10</v>
      </c>
      <c r="B14" s="161"/>
      <c r="D14" s="161"/>
      <c r="F14" s="161"/>
      <c r="H14" s="161"/>
      <c r="J14" s="161"/>
      <c r="L14" s="161"/>
      <c r="N14" s="161"/>
      <c r="P14" s="161"/>
      <c r="R14" s="161"/>
      <c r="T14" s="161"/>
      <c r="V14" s="161"/>
      <c r="X14" s="161"/>
      <c r="Z14" s="161"/>
      <c r="AB14" s="163"/>
      <c r="AC14" s="163"/>
      <c r="AD14" s="163"/>
      <c r="AE14" s="163"/>
      <c r="AF14" s="163"/>
    </row>
    <row r="15" spans="1:32" s="162" customFormat="1" x14ac:dyDescent="0.15">
      <c r="A15" s="160">
        <v>11</v>
      </c>
      <c r="B15" s="161"/>
      <c r="D15" s="161"/>
      <c r="F15" s="161"/>
      <c r="H15" s="161"/>
      <c r="J15" s="161"/>
      <c r="L15" s="161"/>
      <c r="N15" s="161"/>
      <c r="P15" s="161"/>
      <c r="R15" s="161"/>
      <c r="T15" s="161"/>
      <c r="V15" s="161"/>
      <c r="X15" s="161"/>
      <c r="Z15" s="161"/>
      <c r="AB15" s="163"/>
      <c r="AC15" s="163"/>
      <c r="AD15" s="163"/>
      <c r="AE15" s="163"/>
      <c r="AF15" s="163"/>
    </row>
    <row r="16" spans="1:32" s="162" customFormat="1" x14ac:dyDescent="0.15">
      <c r="A16" s="160">
        <v>12</v>
      </c>
      <c r="B16" s="161"/>
      <c r="D16" s="161"/>
      <c r="F16" s="161"/>
      <c r="H16" s="161"/>
      <c r="J16" s="161"/>
      <c r="L16" s="161"/>
      <c r="N16" s="161"/>
      <c r="P16" s="161"/>
      <c r="R16" s="161"/>
      <c r="T16" s="161"/>
      <c r="V16" s="161"/>
      <c r="X16" s="161"/>
      <c r="Z16" s="161"/>
      <c r="AB16" s="163"/>
      <c r="AC16" s="163"/>
      <c r="AD16" s="163"/>
      <c r="AE16" s="163"/>
      <c r="AF16" s="163"/>
    </row>
    <row r="17" spans="1:32" s="162" customFormat="1" x14ac:dyDescent="0.15">
      <c r="A17" s="160">
        <v>13</v>
      </c>
      <c r="B17" s="161"/>
      <c r="D17" s="161"/>
      <c r="F17" s="161"/>
      <c r="H17" s="161"/>
      <c r="J17" s="161"/>
      <c r="L17" s="161"/>
      <c r="N17" s="161"/>
      <c r="P17" s="161"/>
      <c r="R17" s="161"/>
      <c r="T17" s="161"/>
      <c r="V17" s="161"/>
      <c r="X17" s="161"/>
      <c r="Z17" s="161"/>
      <c r="AB17" s="163"/>
      <c r="AC17" s="163"/>
      <c r="AD17" s="163"/>
      <c r="AE17" s="163"/>
      <c r="AF17" s="163"/>
    </row>
    <row r="18" spans="1:32" s="162" customFormat="1" x14ac:dyDescent="0.15">
      <c r="A18" s="160">
        <v>14</v>
      </c>
      <c r="B18" s="161"/>
      <c r="D18" s="161"/>
      <c r="F18" s="161"/>
      <c r="H18" s="161"/>
      <c r="J18" s="161"/>
      <c r="L18" s="161"/>
      <c r="N18" s="161"/>
      <c r="P18" s="161"/>
      <c r="R18" s="161"/>
      <c r="T18" s="161"/>
      <c r="V18" s="161"/>
      <c r="X18" s="161"/>
      <c r="Z18" s="161"/>
      <c r="AB18" s="163"/>
      <c r="AC18" s="163"/>
      <c r="AD18" s="163"/>
      <c r="AE18" s="163"/>
      <c r="AF18" s="163"/>
    </row>
    <row r="19" spans="1:32" s="162" customFormat="1" x14ac:dyDescent="0.15">
      <c r="A19" s="160">
        <v>15</v>
      </c>
      <c r="B19" s="161"/>
      <c r="D19" s="161"/>
      <c r="F19" s="161"/>
      <c r="H19" s="161"/>
      <c r="J19" s="161"/>
      <c r="L19" s="161"/>
      <c r="N19" s="161"/>
      <c r="P19" s="161"/>
      <c r="R19" s="161"/>
      <c r="T19" s="161"/>
      <c r="V19" s="161"/>
      <c r="X19" s="161"/>
      <c r="Z19" s="161"/>
      <c r="AB19" s="163"/>
      <c r="AC19" s="163"/>
      <c r="AD19" s="163"/>
      <c r="AE19" s="163"/>
      <c r="AF19" s="163"/>
    </row>
    <row r="20" spans="1:32" x14ac:dyDescent="0.15">
      <c r="AB20" s="118"/>
      <c r="AC20" s="118"/>
      <c r="AD20" s="118"/>
      <c r="AE20" s="118"/>
      <c r="AF20" s="118"/>
    </row>
    <row r="21" spans="1:32" x14ac:dyDescent="0.15">
      <c r="AB21" s="118"/>
      <c r="AC21" s="118"/>
      <c r="AD21" s="118"/>
      <c r="AE21" s="118"/>
      <c r="AF21" s="118"/>
    </row>
    <row r="22" spans="1:32" s="115" customFormat="1" x14ac:dyDescent="0.15">
      <c r="B22" s="458" t="s">
        <v>344</v>
      </c>
      <c r="C22" s="459"/>
      <c r="D22" s="459"/>
      <c r="E22" s="142"/>
      <c r="F22" s="142"/>
      <c r="G22" s="142"/>
      <c r="H22" s="142"/>
      <c r="I22" s="142"/>
      <c r="J22" s="142"/>
      <c r="K22" s="142"/>
      <c r="L22" s="142"/>
      <c r="M22" s="142"/>
      <c r="N22" s="142"/>
      <c r="O22" s="142"/>
      <c r="P22" s="142"/>
      <c r="Q22" s="142"/>
      <c r="R22" s="142"/>
      <c r="S22" s="142"/>
      <c r="T22" s="142"/>
      <c r="U22" s="142"/>
      <c r="V22" s="142"/>
      <c r="W22" s="142"/>
      <c r="X22" s="143"/>
      <c r="Y22" s="117"/>
      <c r="Z22" s="117"/>
      <c r="AA22" s="117"/>
      <c r="AB22" s="118"/>
      <c r="AC22" s="118"/>
      <c r="AD22" s="118"/>
      <c r="AE22" s="118"/>
      <c r="AF22" s="118"/>
    </row>
    <row r="23" spans="1:32" s="116" customFormat="1" x14ac:dyDescent="0.15">
      <c r="B23" s="144" t="s">
        <v>345</v>
      </c>
      <c r="D23" s="144" t="s">
        <v>223</v>
      </c>
      <c r="F23" s="144" t="s">
        <v>346</v>
      </c>
      <c r="H23" s="144" t="s">
        <v>225</v>
      </c>
      <c r="J23" s="144" t="s">
        <v>227</v>
      </c>
      <c r="L23" s="144" t="s">
        <v>226</v>
      </c>
      <c r="N23" s="144" t="s">
        <v>228</v>
      </c>
      <c r="P23" s="144" t="s">
        <v>229</v>
      </c>
      <c r="R23" s="144" t="s">
        <v>230</v>
      </c>
      <c r="T23" s="144" t="s">
        <v>347</v>
      </c>
      <c r="V23" s="144" t="s">
        <v>232</v>
      </c>
      <c r="X23" s="144" t="s">
        <v>233</v>
      </c>
    </row>
    <row r="24" spans="1:32" s="116" customFormat="1" hidden="1" x14ac:dyDescent="0.15">
      <c r="B24" s="126"/>
      <c r="D24" s="126"/>
      <c r="F24" s="126"/>
      <c r="H24" s="126"/>
      <c r="J24" s="126"/>
      <c r="L24" s="126"/>
      <c r="N24" s="126"/>
      <c r="P24" s="126"/>
      <c r="R24" s="126"/>
      <c r="T24" s="126"/>
      <c r="V24" s="126"/>
      <c r="X24" s="126"/>
    </row>
    <row r="25" spans="1:32" s="162" customFormat="1" ht="40.5" x14ac:dyDescent="0.15">
      <c r="A25" s="160">
        <v>1</v>
      </c>
      <c r="B25" s="161" t="s">
        <v>434</v>
      </c>
      <c r="D25" s="161"/>
      <c r="F25" s="161" t="s">
        <v>435</v>
      </c>
      <c r="H25" s="161"/>
      <c r="J25" s="161" t="s">
        <v>388</v>
      </c>
      <c r="L25" s="161"/>
      <c r="N25" s="161" t="s">
        <v>403</v>
      </c>
      <c r="P25" s="161"/>
      <c r="R25" s="161"/>
      <c r="T25" s="161" t="s">
        <v>398</v>
      </c>
      <c r="V25" s="161" t="s">
        <v>397</v>
      </c>
      <c r="X25" s="161"/>
    </row>
    <row r="26" spans="1:32" s="162" customFormat="1" ht="40.5" x14ac:dyDescent="0.15">
      <c r="A26" s="160">
        <v>2</v>
      </c>
      <c r="B26" s="161" t="s">
        <v>433</v>
      </c>
      <c r="D26" s="161"/>
      <c r="F26" s="161"/>
      <c r="H26" s="161"/>
      <c r="J26" s="161"/>
      <c r="L26" s="161"/>
      <c r="N26" s="161" t="s">
        <v>404</v>
      </c>
      <c r="P26" s="161"/>
      <c r="R26" s="161"/>
      <c r="T26" s="161" t="s">
        <v>399</v>
      </c>
      <c r="V26" s="161" t="s">
        <v>396</v>
      </c>
      <c r="X26" s="161"/>
    </row>
    <row r="27" spans="1:32" s="162" customFormat="1" ht="54" x14ac:dyDescent="0.15">
      <c r="A27" s="160">
        <v>3</v>
      </c>
      <c r="B27" s="161"/>
      <c r="D27" s="161"/>
      <c r="F27" s="161"/>
      <c r="H27" s="161"/>
      <c r="J27" s="161"/>
      <c r="L27" s="161"/>
      <c r="N27" s="161" t="s">
        <v>405</v>
      </c>
      <c r="P27" s="161"/>
      <c r="R27" s="161"/>
      <c r="T27" s="161" t="s">
        <v>406</v>
      </c>
      <c r="V27" s="161" t="s">
        <v>407</v>
      </c>
      <c r="X27" s="161"/>
    </row>
    <row r="28" spans="1:32" s="162" customFormat="1" x14ac:dyDescent="0.15">
      <c r="A28" s="160">
        <v>4</v>
      </c>
      <c r="B28" s="161"/>
      <c r="D28" s="161"/>
      <c r="F28" s="161"/>
      <c r="H28" s="161"/>
      <c r="J28" s="161"/>
      <c r="L28" s="161"/>
      <c r="N28" s="161"/>
      <c r="P28" s="161"/>
      <c r="R28" s="161"/>
      <c r="T28" s="161"/>
      <c r="V28" s="161"/>
      <c r="X28" s="161"/>
    </row>
    <row r="29" spans="1:32" s="162" customFormat="1" x14ac:dyDescent="0.15">
      <c r="A29" s="160">
        <v>5</v>
      </c>
      <c r="B29" s="161"/>
      <c r="D29" s="161"/>
      <c r="F29" s="161"/>
      <c r="H29" s="161"/>
      <c r="J29" s="161"/>
      <c r="L29" s="161"/>
      <c r="N29" s="161"/>
      <c r="P29" s="161"/>
      <c r="R29" s="161"/>
      <c r="T29" s="161"/>
      <c r="V29" s="161"/>
      <c r="X29" s="161"/>
    </row>
    <row r="30" spans="1:32" s="162" customFormat="1" x14ac:dyDescent="0.15">
      <c r="A30" s="160">
        <v>6</v>
      </c>
      <c r="B30" s="161"/>
      <c r="D30" s="161"/>
      <c r="F30" s="161"/>
      <c r="H30" s="161"/>
      <c r="J30" s="161"/>
      <c r="L30" s="161"/>
      <c r="N30" s="161"/>
      <c r="P30" s="161"/>
      <c r="R30" s="161"/>
      <c r="T30" s="161"/>
      <c r="V30" s="161"/>
      <c r="X30" s="161"/>
    </row>
    <row r="31" spans="1:32" s="162" customFormat="1" x14ac:dyDescent="0.15">
      <c r="A31" s="160">
        <v>7</v>
      </c>
      <c r="B31" s="161"/>
      <c r="D31" s="161"/>
      <c r="F31" s="161"/>
      <c r="H31" s="161"/>
      <c r="J31" s="161"/>
      <c r="L31" s="161"/>
      <c r="N31" s="161"/>
      <c r="P31" s="161"/>
      <c r="R31" s="161"/>
      <c r="T31" s="161"/>
      <c r="V31" s="161"/>
      <c r="X31" s="161"/>
    </row>
    <row r="32" spans="1:32" s="162" customFormat="1" x14ac:dyDescent="0.15">
      <c r="A32" s="160">
        <v>8</v>
      </c>
      <c r="B32" s="161"/>
      <c r="D32" s="161"/>
      <c r="F32" s="161"/>
      <c r="H32" s="161"/>
      <c r="J32" s="161"/>
      <c r="L32" s="161"/>
      <c r="N32" s="161"/>
      <c r="P32" s="161"/>
      <c r="R32" s="161"/>
      <c r="T32" s="161"/>
      <c r="V32" s="161"/>
      <c r="X32" s="161"/>
    </row>
    <row r="33" spans="1:32" s="162" customFormat="1" x14ac:dyDescent="0.15">
      <c r="A33" s="160">
        <v>9</v>
      </c>
      <c r="B33" s="161"/>
      <c r="D33" s="161"/>
      <c r="F33" s="161"/>
      <c r="H33" s="161"/>
      <c r="J33" s="161"/>
      <c r="L33" s="161"/>
      <c r="N33" s="161"/>
      <c r="P33" s="161"/>
      <c r="R33" s="161"/>
      <c r="T33" s="161"/>
      <c r="V33" s="161"/>
      <c r="X33" s="161"/>
    </row>
    <row r="34" spans="1:32" s="162" customFormat="1" x14ac:dyDescent="0.15">
      <c r="A34" s="160">
        <v>10</v>
      </c>
      <c r="B34" s="161"/>
      <c r="D34" s="161"/>
      <c r="F34" s="161"/>
      <c r="H34" s="161"/>
      <c r="J34" s="161"/>
      <c r="L34" s="161"/>
      <c r="N34" s="161"/>
      <c r="P34" s="161"/>
      <c r="R34" s="161"/>
      <c r="T34" s="161"/>
      <c r="V34" s="161"/>
      <c r="X34" s="161"/>
    </row>
    <row r="35" spans="1:32" s="162" customFormat="1" x14ac:dyDescent="0.15">
      <c r="A35" s="160">
        <v>11</v>
      </c>
      <c r="B35" s="161"/>
      <c r="D35" s="161"/>
      <c r="F35" s="161"/>
      <c r="H35" s="161"/>
      <c r="J35" s="161"/>
      <c r="L35" s="161"/>
      <c r="N35" s="161"/>
      <c r="P35" s="161"/>
      <c r="R35" s="161"/>
      <c r="T35" s="161"/>
      <c r="V35" s="161"/>
      <c r="X35" s="161"/>
    </row>
    <row r="36" spans="1:32" s="162" customFormat="1" x14ac:dyDescent="0.15">
      <c r="A36" s="160">
        <v>12</v>
      </c>
      <c r="B36" s="161"/>
      <c r="D36" s="161"/>
      <c r="F36" s="161"/>
      <c r="H36" s="161"/>
      <c r="J36" s="161"/>
      <c r="L36" s="161"/>
      <c r="N36" s="161"/>
      <c r="P36" s="161"/>
      <c r="R36" s="161"/>
      <c r="T36" s="161"/>
      <c r="V36" s="161"/>
      <c r="X36" s="161"/>
    </row>
    <row r="37" spans="1:32" s="162" customFormat="1" x14ac:dyDescent="0.15">
      <c r="A37" s="160">
        <v>13</v>
      </c>
      <c r="B37" s="161"/>
      <c r="D37" s="161"/>
      <c r="F37" s="161"/>
      <c r="H37" s="161"/>
      <c r="J37" s="161"/>
      <c r="L37" s="161"/>
      <c r="N37" s="161"/>
      <c r="P37" s="161"/>
      <c r="R37" s="161"/>
      <c r="T37" s="161"/>
      <c r="V37" s="161"/>
      <c r="X37" s="161"/>
    </row>
    <row r="38" spans="1:32" s="162" customFormat="1" x14ac:dyDescent="0.15">
      <c r="A38" s="160">
        <v>14</v>
      </c>
      <c r="B38" s="161"/>
      <c r="D38" s="161"/>
      <c r="F38" s="161"/>
      <c r="H38" s="161"/>
      <c r="J38" s="161"/>
      <c r="L38" s="161"/>
      <c r="N38" s="161"/>
      <c r="P38" s="161"/>
      <c r="R38" s="161"/>
      <c r="T38" s="161"/>
      <c r="V38" s="161"/>
      <c r="X38" s="161"/>
    </row>
    <row r="39" spans="1:32" s="162" customFormat="1" x14ac:dyDescent="0.15">
      <c r="A39" s="160">
        <v>15</v>
      </c>
      <c r="B39" s="161"/>
      <c r="D39" s="161"/>
      <c r="F39" s="161"/>
      <c r="H39" s="161"/>
      <c r="J39" s="161"/>
      <c r="L39" s="161"/>
      <c r="N39" s="161"/>
      <c r="P39" s="161"/>
      <c r="R39" s="161"/>
      <c r="T39" s="161"/>
      <c r="V39" s="161"/>
      <c r="X39" s="161"/>
    </row>
    <row r="41" spans="1:32" s="115" customFormat="1" x14ac:dyDescent="0.15">
      <c r="B41" s="460" t="s">
        <v>349</v>
      </c>
      <c r="C41" s="461"/>
      <c r="D41" s="461"/>
      <c r="E41" s="145"/>
      <c r="F41" s="145"/>
      <c r="G41" s="145"/>
      <c r="H41" s="145"/>
      <c r="I41" s="145"/>
      <c r="J41" s="145"/>
      <c r="K41" s="145"/>
      <c r="L41" s="145"/>
      <c r="M41" s="145"/>
      <c r="N41" s="145"/>
      <c r="O41" s="145"/>
      <c r="P41" s="145"/>
      <c r="Q41" s="145"/>
      <c r="R41" s="145"/>
      <c r="S41" s="145"/>
      <c r="T41" s="146"/>
      <c r="U41" s="118"/>
      <c r="V41" s="118"/>
      <c r="W41" s="118"/>
      <c r="X41" s="118"/>
      <c r="Y41" s="118"/>
      <c r="Z41" s="118"/>
      <c r="AA41" s="118"/>
      <c r="AB41" s="118"/>
      <c r="AC41" s="118"/>
      <c r="AD41" s="118"/>
      <c r="AE41" s="118"/>
      <c r="AF41" s="118"/>
    </row>
    <row r="42" spans="1:32" s="121" customFormat="1" x14ac:dyDescent="0.15">
      <c r="B42" s="150" t="s">
        <v>362</v>
      </c>
      <c r="D42" s="150" t="s">
        <v>354</v>
      </c>
      <c r="F42" s="150" t="str">
        <f>+入力シート!G465</f>
        <v>2：毎日の日課を理解</v>
      </c>
      <c r="H42" s="150" t="str">
        <f>+入力シート!G475</f>
        <v>3：生年月日をいう</v>
      </c>
      <c r="J42" s="150" t="str">
        <f>+入力シート!G485</f>
        <v>4：短期記憶</v>
      </c>
      <c r="L42" s="150" t="str">
        <f>+入力シート!G495</f>
        <v xml:space="preserve"> 5：自分の名前をいう</v>
      </c>
      <c r="N42" s="150" t="str">
        <f>+入力シート!G505</f>
        <v xml:space="preserve"> 6：今の季節を理解</v>
      </c>
      <c r="P42" s="150" t="str">
        <f>+入力シート!G515</f>
        <v>7：場所の理解</v>
      </c>
      <c r="R42" s="150" t="str">
        <f>+入力シート!G525</f>
        <v xml:space="preserve"> 8：徘徊</v>
      </c>
      <c r="S42" s="122"/>
      <c r="T42" s="150" t="str">
        <f>+入力シート!G535</f>
        <v>9：外出して戻れない</v>
      </c>
      <c r="U42" s="122"/>
      <c r="V42" s="122"/>
      <c r="W42" s="122"/>
      <c r="X42" s="122"/>
      <c r="Y42" s="122"/>
      <c r="Z42" s="122"/>
      <c r="AA42" s="122"/>
      <c r="AB42" s="122"/>
      <c r="AC42" s="122"/>
      <c r="AD42" s="122"/>
      <c r="AE42" s="122"/>
      <c r="AF42" s="122"/>
    </row>
    <row r="43" spans="1:32" s="121" customFormat="1" hidden="1" x14ac:dyDescent="0.15">
      <c r="B43" s="127"/>
      <c r="D43" s="127"/>
      <c r="F43" s="127"/>
      <c r="H43" s="127"/>
      <c r="J43" s="127"/>
      <c r="L43" s="127"/>
      <c r="N43" s="127"/>
      <c r="P43" s="127"/>
      <c r="R43" s="127"/>
      <c r="S43" s="122"/>
      <c r="T43" s="127"/>
      <c r="U43" s="122"/>
      <c r="V43" s="122"/>
      <c r="W43" s="122"/>
      <c r="X43" s="122"/>
      <c r="Y43" s="122"/>
      <c r="Z43" s="122"/>
      <c r="AA43" s="122"/>
      <c r="AB43" s="122"/>
      <c r="AC43" s="122"/>
      <c r="AD43" s="122"/>
      <c r="AE43" s="122"/>
      <c r="AF43" s="122"/>
    </row>
    <row r="44" spans="1:32" s="162" customFormat="1" ht="27" x14ac:dyDescent="0.15">
      <c r="A44" s="160">
        <v>1</v>
      </c>
      <c r="B44" s="161"/>
      <c r="D44" s="161" t="s">
        <v>408</v>
      </c>
      <c r="F44" s="161" t="s">
        <v>409</v>
      </c>
      <c r="H44" s="161"/>
      <c r="J44" s="161"/>
      <c r="L44" s="161"/>
      <c r="N44" s="161"/>
      <c r="P44" s="161"/>
      <c r="R44" s="161"/>
      <c r="S44" s="163"/>
      <c r="T44" s="161"/>
      <c r="U44" s="163"/>
      <c r="V44" s="163"/>
      <c r="W44" s="163"/>
      <c r="X44" s="163"/>
      <c r="Y44" s="163"/>
      <c r="Z44" s="163"/>
      <c r="AA44" s="163"/>
      <c r="AB44" s="163"/>
      <c r="AC44" s="163"/>
      <c r="AD44" s="163"/>
      <c r="AE44" s="163"/>
      <c r="AF44" s="163"/>
    </row>
    <row r="45" spans="1:32" s="162" customFormat="1" x14ac:dyDescent="0.15">
      <c r="A45" s="160">
        <v>2</v>
      </c>
      <c r="B45" s="161"/>
      <c r="D45" s="161"/>
      <c r="F45" s="161"/>
      <c r="H45" s="161"/>
      <c r="J45" s="161"/>
      <c r="L45" s="161"/>
      <c r="N45" s="161"/>
      <c r="P45" s="161"/>
      <c r="R45" s="161"/>
      <c r="S45" s="163"/>
      <c r="T45" s="161"/>
      <c r="U45" s="163"/>
      <c r="V45" s="163"/>
      <c r="W45" s="163"/>
      <c r="X45" s="163"/>
      <c r="Y45" s="163"/>
      <c r="Z45" s="163"/>
      <c r="AA45" s="163"/>
      <c r="AB45" s="163"/>
      <c r="AC45" s="163"/>
      <c r="AD45" s="163"/>
      <c r="AE45" s="163"/>
      <c r="AF45" s="163"/>
    </row>
    <row r="46" spans="1:32" s="162" customFormat="1" x14ac:dyDescent="0.15">
      <c r="A46" s="160">
        <v>3</v>
      </c>
      <c r="B46" s="161"/>
      <c r="D46" s="161"/>
      <c r="F46" s="161"/>
      <c r="H46" s="161"/>
      <c r="J46" s="161"/>
      <c r="L46" s="161"/>
      <c r="N46" s="161"/>
      <c r="P46" s="161"/>
      <c r="R46" s="161"/>
      <c r="S46" s="163"/>
      <c r="T46" s="161"/>
      <c r="U46" s="163"/>
      <c r="V46" s="163"/>
      <c r="W46" s="163"/>
      <c r="X46" s="163"/>
      <c r="Y46" s="163"/>
      <c r="Z46" s="163"/>
      <c r="AA46" s="163"/>
      <c r="AB46" s="163"/>
      <c r="AC46" s="163"/>
      <c r="AD46" s="163"/>
      <c r="AE46" s="163"/>
      <c r="AF46" s="163"/>
    </row>
    <row r="47" spans="1:32" s="162" customFormat="1" x14ac:dyDescent="0.15">
      <c r="A47" s="160">
        <v>4</v>
      </c>
      <c r="B47" s="161"/>
      <c r="D47" s="161"/>
      <c r="F47" s="161"/>
      <c r="H47" s="161"/>
      <c r="J47" s="161"/>
      <c r="L47" s="161"/>
      <c r="N47" s="161"/>
      <c r="P47" s="161"/>
      <c r="R47" s="161"/>
      <c r="S47" s="163"/>
      <c r="T47" s="161"/>
      <c r="U47" s="163"/>
      <c r="V47" s="163"/>
      <c r="W47" s="163"/>
      <c r="X47" s="163"/>
      <c r="Y47" s="163"/>
      <c r="Z47" s="163"/>
      <c r="AA47" s="163"/>
      <c r="AB47" s="163"/>
      <c r="AC47" s="163"/>
      <c r="AD47" s="163"/>
      <c r="AE47" s="163"/>
      <c r="AF47" s="163"/>
    </row>
    <row r="48" spans="1:32" s="162" customFormat="1" x14ac:dyDescent="0.15">
      <c r="A48" s="160">
        <v>5</v>
      </c>
      <c r="B48" s="161"/>
      <c r="D48" s="161"/>
      <c r="F48" s="161"/>
      <c r="H48" s="161"/>
      <c r="J48" s="161"/>
      <c r="L48" s="161"/>
      <c r="N48" s="161"/>
      <c r="P48" s="161"/>
      <c r="R48" s="161"/>
      <c r="S48" s="163"/>
      <c r="T48" s="161"/>
      <c r="U48" s="163"/>
      <c r="V48" s="163"/>
      <c r="W48" s="163"/>
      <c r="X48" s="163"/>
      <c r="Y48" s="163"/>
      <c r="Z48" s="163"/>
      <c r="AA48" s="163"/>
      <c r="AB48" s="163"/>
      <c r="AC48" s="163"/>
      <c r="AD48" s="163"/>
      <c r="AE48" s="163"/>
      <c r="AF48" s="163"/>
    </row>
    <row r="49" spans="1:32" s="162" customFormat="1" x14ac:dyDescent="0.15">
      <c r="A49" s="160">
        <v>6</v>
      </c>
      <c r="B49" s="161"/>
      <c r="D49" s="161"/>
      <c r="F49" s="161"/>
      <c r="H49" s="161"/>
      <c r="J49" s="161"/>
      <c r="L49" s="161"/>
      <c r="N49" s="161"/>
      <c r="P49" s="161"/>
      <c r="R49" s="161"/>
      <c r="S49" s="163"/>
      <c r="T49" s="161"/>
      <c r="U49" s="163"/>
      <c r="V49" s="163"/>
      <c r="W49" s="163"/>
      <c r="X49" s="163"/>
      <c r="Y49" s="163"/>
      <c r="Z49" s="163"/>
      <c r="AA49" s="163"/>
      <c r="AB49" s="163"/>
      <c r="AC49" s="163"/>
      <c r="AD49" s="163"/>
      <c r="AE49" s="163"/>
      <c r="AF49" s="163"/>
    </row>
    <row r="50" spans="1:32" s="162" customFormat="1" x14ac:dyDescent="0.15">
      <c r="A50" s="160">
        <v>7</v>
      </c>
      <c r="B50" s="161"/>
      <c r="D50" s="161"/>
      <c r="F50" s="161"/>
      <c r="H50" s="161"/>
      <c r="J50" s="161"/>
      <c r="L50" s="161"/>
      <c r="N50" s="161"/>
      <c r="P50" s="161"/>
      <c r="R50" s="161"/>
      <c r="S50" s="163"/>
      <c r="T50" s="161"/>
      <c r="U50" s="163"/>
      <c r="V50" s="163"/>
      <c r="W50" s="163"/>
      <c r="X50" s="163"/>
      <c r="Y50" s="163"/>
      <c r="Z50" s="163"/>
      <c r="AA50" s="163"/>
      <c r="AB50" s="163"/>
      <c r="AC50" s="163"/>
      <c r="AD50" s="163"/>
      <c r="AE50" s="163"/>
      <c r="AF50" s="163"/>
    </row>
    <row r="51" spans="1:32" s="162" customFormat="1" x14ac:dyDescent="0.15">
      <c r="A51" s="160">
        <v>8</v>
      </c>
      <c r="B51" s="161"/>
      <c r="D51" s="161"/>
      <c r="F51" s="161"/>
      <c r="H51" s="161"/>
      <c r="J51" s="161"/>
      <c r="L51" s="161"/>
      <c r="N51" s="161"/>
      <c r="P51" s="161"/>
      <c r="R51" s="161"/>
      <c r="S51" s="163"/>
      <c r="T51" s="161"/>
      <c r="U51" s="163"/>
      <c r="V51" s="163"/>
      <c r="W51" s="163"/>
      <c r="X51" s="163"/>
      <c r="Y51" s="163"/>
      <c r="Z51" s="163"/>
      <c r="AA51" s="163"/>
      <c r="AB51" s="163"/>
      <c r="AC51" s="163"/>
      <c r="AD51" s="163"/>
      <c r="AE51" s="163"/>
      <c r="AF51" s="163"/>
    </row>
    <row r="52" spans="1:32" s="162" customFormat="1" x14ac:dyDescent="0.15">
      <c r="A52" s="160">
        <v>9</v>
      </c>
      <c r="B52" s="161"/>
      <c r="D52" s="161"/>
      <c r="F52" s="161"/>
      <c r="H52" s="161"/>
      <c r="J52" s="161"/>
      <c r="L52" s="161"/>
      <c r="N52" s="161"/>
      <c r="P52" s="161"/>
      <c r="R52" s="161"/>
      <c r="S52" s="163"/>
      <c r="T52" s="161"/>
      <c r="U52" s="163"/>
      <c r="V52" s="163"/>
      <c r="W52" s="163"/>
      <c r="X52" s="163"/>
      <c r="Y52" s="163"/>
      <c r="Z52" s="163"/>
      <c r="AA52" s="163"/>
      <c r="AB52" s="163"/>
      <c r="AC52" s="163"/>
      <c r="AD52" s="163"/>
      <c r="AE52" s="163"/>
      <c r="AF52" s="163"/>
    </row>
    <row r="53" spans="1:32" s="162" customFormat="1" x14ac:dyDescent="0.15">
      <c r="A53" s="160">
        <v>10</v>
      </c>
      <c r="B53" s="161"/>
      <c r="D53" s="161"/>
      <c r="F53" s="161"/>
      <c r="H53" s="161"/>
      <c r="J53" s="161"/>
      <c r="L53" s="161"/>
      <c r="N53" s="161"/>
      <c r="P53" s="161"/>
      <c r="R53" s="161"/>
      <c r="S53" s="163"/>
      <c r="T53" s="161"/>
      <c r="U53" s="163"/>
      <c r="V53" s="163"/>
      <c r="W53" s="163"/>
      <c r="X53" s="163"/>
      <c r="Y53" s="163"/>
      <c r="Z53" s="163"/>
      <c r="AA53" s="163"/>
      <c r="AB53" s="163"/>
      <c r="AC53" s="163"/>
      <c r="AD53" s="163"/>
      <c r="AE53" s="163"/>
      <c r="AF53" s="163"/>
    </row>
    <row r="54" spans="1:32" s="162" customFormat="1" x14ac:dyDescent="0.15">
      <c r="A54" s="160">
        <v>11</v>
      </c>
      <c r="B54" s="161"/>
      <c r="D54" s="161"/>
      <c r="F54" s="161"/>
      <c r="H54" s="161"/>
      <c r="J54" s="161"/>
      <c r="L54" s="161"/>
      <c r="N54" s="161"/>
      <c r="P54" s="161"/>
      <c r="R54" s="161"/>
      <c r="S54" s="163"/>
      <c r="T54" s="161"/>
      <c r="U54" s="163"/>
      <c r="V54" s="163"/>
      <c r="W54" s="163"/>
      <c r="X54" s="163"/>
      <c r="Y54" s="163"/>
      <c r="Z54" s="163"/>
      <c r="AA54" s="163"/>
      <c r="AB54" s="163"/>
      <c r="AC54" s="163"/>
      <c r="AD54" s="163"/>
      <c r="AE54" s="163"/>
      <c r="AF54" s="163"/>
    </row>
    <row r="55" spans="1:32" s="162" customFormat="1" x14ac:dyDescent="0.15">
      <c r="A55" s="160">
        <v>12</v>
      </c>
      <c r="B55" s="161"/>
      <c r="D55" s="161"/>
      <c r="F55" s="161"/>
      <c r="H55" s="161"/>
      <c r="J55" s="161"/>
      <c r="L55" s="161"/>
      <c r="N55" s="161"/>
      <c r="P55" s="161"/>
      <c r="R55" s="161"/>
      <c r="S55" s="163"/>
      <c r="T55" s="161"/>
      <c r="U55" s="163"/>
      <c r="V55" s="163"/>
      <c r="W55" s="163"/>
      <c r="X55" s="163"/>
      <c r="Y55" s="163"/>
      <c r="Z55" s="163"/>
      <c r="AA55" s="163"/>
      <c r="AB55" s="163"/>
      <c r="AC55" s="163"/>
      <c r="AD55" s="163"/>
      <c r="AE55" s="163"/>
      <c r="AF55" s="163"/>
    </row>
    <row r="56" spans="1:32" s="162" customFormat="1" x14ac:dyDescent="0.15">
      <c r="A56" s="160">
        <v>13</v>
      </c>
      <c r="B56" s="161"/>
      <c r="D56" s="161"/>
      <c r="F56" s="161"/>
      <c r="H56" s="161"/>
      <c r="J56" s="161"/>
      <c r="L56" s="161"/>
      <c r="N56" s="161"/>
      <c r="P56" s="161"/>
      <c r="R56" s="161"/>
      <c r="S56" s="163"/>
      <c r="T56" s="161"/>
      <c r="U56" s="163"/>
      <c r="V56" s="163"/>
      <c r="W56" s="163"/>
      <c r="X56" s="163"/>
      <c r="Y56" s="163"/>
      <c r="Z56" s="163"/>
      <c r="AA56" s="163"/>
      <c r="AB56" s="163"/>
      <c r="AC56" s="163"/>
      <c r="AD56" s="163"/>
      <c r="AE56" s="163"/>
      <c r="AF56" s="163"/>
    </row>
    <row r="57" spans="1:32" s="162" customFormat="1" x14ac:dyDescent="0.15">
      <c r="A57" s="160">
        <v>14</v>
      </c>
      <c r="B57" s="161"/>
      <c r="D57" s="161"/>
      <c r="F57" s="161"/>
      <c r="H57" s="161"/>
      <c r="J57" s="161"/>
      <c r="L57" s="161"/>
      <c r="N57" s="161"/>
      <c r="P57" s="161"/>
      <c r="R57" s="161"/>
      <c r="S57" s="163"/>
      <c r="T57" s="161"/>
      <c r="U57" s="163"/>
      <c r="V57" s="163"/>
      <c r="W57" s="163"/>
      <c r="X57" s="163"/>
      <c r="Y57" s="163"/>
      <c r="Z57" s="163"/>
      <c r="AA57" s="163"/>
      <c r="AB57" s="163"/>
      <c r="AC57" s="163"/>
      <c r="AD57" s="163"/>
      <c r="AE57" s="163"/>
      <c r="AF57" s="163"/>
    </row>
    <row r="58" spans="1:32" s="162" customFormat="1" x14ac:dyDescent="0.15">
      <c r="A58" s="160">
        <v>15</v>
      </c>
      <c r="B58" s="161"/>
      <c r="D58" s="161"/>
      <c r="F58" s="161"/>
      <c r="H58" s="161"/>
      <c r="J58" s="161"/>
      <c r="L58" s="161"/>
      <c r="N58" s="161"/>
      <c r="P58" s="161"/>
      <c r="R58" s="161"/>
      <c r="S58" s="163"/>
      <c r="T58" s="161"/>
      <c r="U58" s="163"/>
      <c r="V58" s="163"/>
      <c r="W58" s="163"/>
      <c r="X58" s="163"/>
      <c r="Y58" s="163"/>
      <c r="Z58" s="163"/>
      <c r="AA58" s="163"/>
      <c r="AB58" s="163"/>
      <c r="AC58" s="163"/>
      <c r="AD58" s="163"/>
      <c r="AE58" s="163"/>
      <c r="AF58" s="163"/>
    </row>
    <row r="59" spans="1:32" x14ac:dyDescent="0.15">
      <c r="S59" s="118"/>
      <c r="T59" s="118"/>
      <c r="U59" s="118"/>
      <c r="V59" s="118"/>
      <c r="W59" s="118"/>
      <c r="X59" s="118"/>
      <c r="Y59" s="118"/>
      <c r="Z59" s="118"/>
      <c r="AA59" s="118"/>
      <c r="AB59" s="118"/>
      <c r="AC59" s="118"/>
      <c r="AD59" s="118"/>
      <c r="AE59" s="118"/>
      <c r="AF59" s="118"/>
    </row>
    <row r="60" spans="1:32" s="115" customFormat="1" x14ac:dyDescent="0.15">
      <c r="B60" s="462" t="s">
        <v>351</v>
      </c>
      <c r="C60" s="463"/>
      <c r="D60" s="463"/>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2"/>
    </row>
    <row r="61" spans="1:32" s="121" customFormat="1" x14ac:dyDescent="0.15">
      <c r="B61" s="153" t="s">
        <v>362</v>
      </c>
      <c r="D61" s="154" t="s">
        <v>358</v>
      </c>
      <c r="F61" s="153" t="str">
        <f>+入力シート!G559</f>
        <v>2：作話</v>
      </c>
      <c r="H61" s="153" t="str">
        <f>+入力シート!G569</f>
        <v>3：感情が不安定</v>
      </c>
      <c r="J61" s="153" t="str">
        <f>+入力シート!G579</f>
        <v>4：昼夜逆転</v>
      </c>
      <c r="L61" s="153" t="str">
        <f>+入力シート!G589</f>
        <v xml:space="preserve"> 5：同じ話をする</v>
      </c>
      <c r="N61" s="153" t="str">
        <f>+入力シート!G599</f>
        <v xml:space="preserve"> 6：大声を出す</v>
      </c>
      <c r="P61" s="153" t="str">
        <f>+入力シート!G609</f>
        <v>7：介護に抵抗</v>
      </c>
      <c r="R61" s="153" t="str">
        <f>+入力シート!G619</f>
        <v xml:space="preserve"> 8：落ち着きなし</v>
      </c>
      <c r="T61" s="153" t="str">
        <f>+入力シート!G629</f>
        <v>9：一人で出たがる</v>
      </c>
      <c r="V61" s="153" t="str">
        <f>+入力シート!G639</f>
        <v>10：収集癖</v>
      </c>
      <c r="X61" s="153" t="str">
        <f>+入力シート!G649</f>
        <v>11：物や衣類を壊す</v>
      </c>
      <c r="Z61" s="153" t="str">
        <f>+入力シート!G659</f>
        <v>12：ひどいもの忘れ</v>
      </c>
      <c r="AB61" s="153" t="str">
        <f>+入力シート!G669</f>
        <v>13：独り言・独り笑い</v>
      </c>
      <c r="AD61" s="153" t="str">
        <f>+入力シート!G679</f>
        <v>14：自分勝手に行動する</v>
      </c>
      <c r="AF61" s="153" t="str">
        <f>+入力シート!G689</f>
        <v>15：話がまとまらない</v>
      </c>
    </row>
    <row r="62" spans="1:32" s="121" customFormat="1" hidden="1" x14ac:dyDescent="0.15">
      <c r="B62" s="127"/>
      <c r="D62" s="128"/>
      <c r="F62" s="127"/>
      <c r="H62" s="127"/>
      <c r="J62" s="127"/>
      <c r="L62" s="127"/>
      <c r="N62" s="127"/>
      <c r="P62" s="127"/>
      <c r="R62" s="127"/>
      <c r="T62" s="127"/>
      <c r="V62" s="127"/>
      <c r="X62" s="127"/>
      <c r="Z62" s="127"/>
      <c r="AB62" s="127"/>
      <c r="AD62" s="127"/>
      <c r="AF62" s="127"/>
    </row>
    <row r="63" spans="1:32" s="162" customFormat="1" ht="40.5" x14ac:dyDescent="0.15">
      <c r="A63" s="160">
        <v>1</v>
      </c>
      <c r="B63" s="161"/>
      <c r="D63" s="161"/>
      <c r="F63" s="161"/>
      <c r="H63" s="161"/>
      <c r="J63" s="161"/>
      <c r="L63" s="161"/>
      <c r="N63" s="161"/>
      <c r="P63" s="161"/>
      <c r="R63" s="161"/>
      <c r="T63" s="161"/>
      <c r="V63" s="161"/>
      <c r="X63" s="161"/>
      <c r="Z63" s="161" t="s">
        <v>410</v>
      </c>
      <c r="AB63" s="161"/>
      <c r="AD63" s="161"/>
      <c r="AF63" s="161"/>
    </row>
    <row r="64" spans="1:32" s="162" customFormat="1" x14ac:dyDescent="0.15">
      <c r="A64" s="160">
        <v>2</v>
      </c>
      <c r="B64" s="161"/>
      <c r="D64" s="161"/>
      <c r="F64" s="161"/>
      <c r="H64" s="161"/>
      <c r="J64" s="161"/>
      <c r="L64" s="161"/>
      <c r="N64" s="161"/>
      <c r="P64" s="161"/>
      <c r="R64" s="161"/>
      <c r="T64" s="161"/>
      <c r="V64" s="161"/>
      <c r="X64" s="161"/>
      <c r="Z64" s="161"/>
      <c r="AB64" s="161"/>
      <c r="AD64" s="161"/>
      <c r="AF64" s="161"/>
    </row>
    <row r="65" spans="1:32" s="162" customFormat="1" x14ac:dyDescent="0.15">
      <c r="A65" s="160">
        <v>3</v>
      </c>
      <c r="B65" s="161"/>
      <c r="D65" s="161"/>
      <c r="F65" s="161"/>
      <c r="H65" s="161"/>
      <c r="J65" s="161"/>
      <c r="L65" s="161"/>
      <c r="N65" s="161"/>
      <c r="P65" s="161"/>
      <c r="R65" s="161"/>
      <c r="T65" s="161"/>
      <c r="V65" s="161"/>
      <c r="X65" s="161"/>
      <c r="Z65" s="161"/>
      <c r="AB65" s="161"/>
      <c r="AD65" s="161"/>
      <c r="AF65" s="161"/>
    </row>
    <row r="66" spans="1:32" s="162" customFormat="1" x14ac:dyDescent="0.15">
      <c r="A66" s="160">
        <v>4</v>
      </c>
      <c r="B66" s="161"/>
      <c r="D66" s="161"/>
      <c r="F66" s="161"/>
      <c r="H66" s="161"/>
      <c r="J66" s="161"/>
      <c r="L66" s="161"/>
      <c r="N66" s="161"/>
      <c r="P66" s="161"/>
      <c r="R66" s="161"/>
      <c r="T66" s="161"/>
      <c r="V66" s="161"/>
      <c r="X66" s="161"/>
      <c r="Z66" s="161"/>
      <c r="AB66" s="161"/>
      <c r="AD66" s="161"/>
      <c r="AF66" s="161"/>
    </row>
    <row r="67" spans="1:32" s="162" customFormat="1" x14ac:dyDescent="0.15">
      <c r="A67" s="160">
        <v>5</v>
      </c>
      <c r="B67" s="161"/>
      <c r="D67" s="161"/>
      <c r="F67" s="161"/>
      <c r="H67" s="161"/>
      <c r="J67" s="161"/>
      <c r="L67" s="161"/>
      <c r="N67" s="161"/>
      <c r="P67" s="161"/>
      <c r="R67" s="161"/>
      <c r="T67" s="161"/>
      <c r="V67" s="161"/>
      <c r="X67" s="161"/>
      <c r="Z67" s="161"/>
      <c r="AB67" s="161"/>
      <c r="AD67" s="161"/>
      <c r="AF67" s="161"/>
    </row>
    <row r="68" spans="1:32" s="162" customFormat="1" x14ac:dyDescent="0.15">
      <c r="A68" s="160">
        <v>6</v>
      </c>
      <c r="B68" s="161"/>
      <c r="D68" s="161"/>
      <c r="F68" s="161"/>
      <c r="H68" s="161"/>
      <c r="J68" s="161"/>
      <c r="L68" s="161"/>
      <c r="N68" s="161"/>
      <c r="P68" s="161"/>
      <c r="R68" s="161"/>
      <c r="T68" s="161"/>
      <c r="V68" s="161"/>
      <c r="X68" s="161"/>
      <c r="Z68" s="161"/>
      <c r="AB68" s="161"/>
      <c r="AD68" s="161"/>
      <c r="AF68" s="161"/>
    </row>
    <row r="69" spans="1:32" s="162" customFormat="1" x14ac:dyDescent="0.15">
      <c r="A69" s="160">
        <v>7</v>
      </c>
      <c r="B69" s="161"/>
      <c r="D69" s="161"/>
      <c r="F69" s="161"/>
      <c r="H69" s="161"/>
      <c r="J69" s="161"/>
      <c r="L69" s="161"/>
      <c r="N69" s="161"/>
      <c r="P69" s="161"/>
      <c r="R69" s="161"/>
      <c r="T69" s="161"/>
      <c r="V69" s="161"/>
      <c r="X69" s="161"/>
      <c r="Z69" s="161"/>
      <c r="AB69" s="161"/>
      <c r="AD69" s="161"/>
      <c r="AF69" s="161"/>
    </row>
    <row r="70" spans="1:32" s="162" customFormat="1" x14ac:dyDescent="0.15">
      <c r="A70" s="160">
        <v>8</v>
      </c>
      <c r="B70" s="161"/>
      <c r="D70" s="161"/>
      <c r="F70" s="161"/>
      <c r="H70" s="161"/>
      <c r="J70" s="161"/>
      <c r="L70" s="161"/>
      <c r="N70" s="161"/>
      <c r="P70" s="161"/>
      <c r="R70" s="161"/>
      <c r="T70" s="161"/>
      <c r="V70" s="161"/>
      <c r="X70" s="161"/>
      <c r="Z70" s="161"/>
      <c r="AB70" s="161"/>
      <c r="AD70" s="161"/>
      <c r="AF70" s="161"/>
    </row>
    <row r="71" spans="1:32" s="162" customFormat="1" x14ac:dyDescent="0.15">
      <c r="A71" s="160">
        <v>9</v>
      </c>
      <c r="B71" s="161"/>
      <c r="D71" s="161"/>
      <c r="F71" s="161"/>
      <c r="H71" s="161"/>
      <c r="J71" s="161"/>
      <c r="L71" s="161"/>
      <c r="N71" s="161"/>
      <c r="P71" s="161"/>
      <c r="R71" s="161"/>
      <c r="T71" s="161"/>
      <c r="V71" s="161"/>
      <c r="X71" s="161"/>
      <c r="Z71" s="161"/>
      <c r="AB71" s="161"/>
      <c r="AD71" s="161"/>
      <c r="AF71" s="161"/>
    </row>
    <row r="72" spans="1:32" s="162" customFormat="1" x14ac:dyDescent="0.15">
      <c r="A72" s="160">
        <v>10</v>
      </c>
      <c r="B72" s="161"/>
      <c r="D72" s="161"/>
      <c r="F72" s="161"/>
      <c r="H72" s="161"/>
      <c r="J72" s="161"/>
      <c r="L72" s="161"/>
      <c r="N72" s="161"/>
      <c r="P72" s="161"/>
      <c r="R72" s="161"/>
      <c r="T72" s="161"/>
      <c r="V72" s="161"/>
      <c r="X72" s="161"/>
      <c r="Z72" s="161"/>
      <c r="AB72" s="161"/>
      <c r="AD72" s="161"/>
      <c r="AF72" s="161"/>
    </row>
    <row r="73" spans="1:32" s="162" customFormat="1" x14ac:dyDescent="0.15">
      <c r="A73" s="160">
        <v>11</v>
      </c>
      <c r="B73" s="161"/>
      <c r="D73" s="161"/>
      <c r="F73" s="161"/>
      <c r="H73" s="161"/>
      <c r="J73" s="161"/>
      <c r="L73" s="161"/>
      <c r="N73" s="161"/>
      <c r="P73" s="161"/>
      <c r="R73" s="161"/>
      <c r="T73" s="161"/>
      <c r="V73" s="161"/>
      <c r="X73" s="161"/>
      <c r="Z73" s="161"/>
      <c r="AB73" s="161"/>
      <c r="AD73" s="161"/>
      <c r="AF73" s="161"/>
    </row>
    <row r="74" spans="1:32" s="162" customFormat="1" x14ac:dyDescent="0.15">
      <c r="A74" s="160">
        <v>12</v>
      </c>
      <c r="B74" s="161"/>
      <c r="D74" s="161"/>
      <c r="F74" s="161"/>
      <c r="H74" s="161"/>
      <c r="J74" s="161"/>
      <c r="L74" s="161"/>
      <c r="N74" s="161"/>
      <c r="P74" s="161"/>
      <c r="R74" s="161"/>
      <c r="T74" s="161"/>
      <c r="V74" s="161"/>
      <c r="X74" s="161"/>
      <c r="Z74" s="161"/>
      <c r="AB74" s="161"/>
      <c r="AD74" s="161"/>
      <c r="AF74" s="161"/>
    </row>
    <row r="75" spans="1:32" s="162" customFormat="1" x14ac:dyDescent="0.15">
      <c r="A75" s="160">
        <v>13</v>
      </c>
      <c r="B75" s="161"/>
      <c r="D75" s="161"/>
      <c r="F75" s="161"/>
      <c r="H75" s="161"/>
      <c r="J75" s="161"/>
      <c r="L75" s="161"/>
      <c r="N75" s="161"/>
      <c r="P75" s="161"/>
      <c r="R75" s="161"/>
      <c r="T75" s="161"/>
      <c r="V75" s="161"/>
      <c r="X75" s="161"/>
      <c r="Z75" s="161"/>
      <c r="AB75" s="161"/>
      <c r="AD75" s="161"/>
      <c r="AF75" s="161"/>
    </row>
    <row r="76" spans="1:32" s="162" customFormat="1" x14ac:dyDescent="0.15">
      <c r="A76" s="160">
        <v>14</v>
      </c>
      <c r="B76" s="161"/>
      <c r="D76" s="161"/>
      <c r="F76" s="161"/>
      <c r="H76" s="161"/>
      <c r="J76" s="161"/>
      <c r="L76" s="161"/>
      <c r="N76" s="161"/>
      <c r="P76" s="161"/>
      <c r="R76" s="161"/>
      <c r="T76" s="161"/>
      <c r="V76" s="161"/>
      <c r="X76" s="161"/>
      <c r="Z76" s="161"/>
      <c r="AB76" s="161"/>
      <c r="AD76" s="161"/>
      <c r="AF76" s="161"/>
    </row>
    <row r="77" spans="1:32" s="162" customFormat="1" x14ac:dyDescent="0.15">
      <c r="A77" s="160">
        <v>15</v>
      </c>
      <c r="B77" s="161"/>
      <c r="D77" s="161"/>
      <c r="F77" s="161"/>
      <c r="H77" s="161"/>
      <c r="J77" s="161"/>
      <c r="L77" s="161"/>
      <c r="N77" s="161"/>
      <c r="P77" s="161"/>
      <c r="R77" s="161"/>
      <c r="T77" s="161"/>
      <c r="V77" s="161"/>
      <c r="X77" s="161"/>
      <c r="Z77" s="161"/>
      <c r="AB77" s="161"/>
      <c r="AD77" s="161"/>
      <c r="AF77" s="161"/>
    </row>
    <row r="79" spans="1:32" s="115" customFormat="1" x14ac:dyDescent="0.15">
      <c r="B79" s="464" t="s">
        <v>353</v>
      </c>
      <c r="C79" s="465"/>
      <c r="D79" s="465"/>
      <c r="E79" s="147"/>
      <c r="F79" s="147"/>
      <c r="G79" s="147"/>
      <c r="H79" s="147"/>
      <c r="I79" s="147"/>
      <c r="J79" s="147"/>
      <c r="K79" s="147"/>
      <c r="L79" s="148"/>
      <c r="M79" s="118"/>
      <c r="N79" s="118"/>
      <c r="O79" s="118"/>
      <c r="P79" s="118"/>
      <c r="Q79" s="118"/>
      <c r="R79" s="118"/>
      <c r="S79" s="118"/>
      <c r="T79" s="118"/>
      <c r="U79" s="118"/>
      <c r="V79" s="118"/>
      <c r="W79" s="118"/>
      <c r="X79" s="118"/>
      <c r="Y79" s="118"/>
      <c r="Z79" s="118"/>
      <c r="AA79" s="118"/>
      <c r="AB79" s="118"/>
      <c r="AC79" s="118"/>
      <c r="AD79" s="118"/>
      <c r="AE79" s="118"/>
      <c r="AF79" s="118"/>
    </row>
    <row r="80" spans="1:32" s="121" customFormat="1" x14ac:dyDescent="0.15">
      <c r="B80" s="149" t="str">
        <f>+入力シート!G703</f>
        <v>1：薬の内服</v>
      </c>
      <c r="D80" s="149" t="str">
        <f>+入力シート!G713</f>
        <v>2：金銭の管理</v>
      </c>
      <c r="F80" s="149" t="str">
        <f>+入力シート!G723</f>
        <v>3：日常の意思決定</v>
      </c>
      <c r="H80" s="149" t="str">
        <f>+入力シート!G733</f>
        <v>4：集団への不適応</v>
      </c>
      <c r="J80" s="149" t="str">
        <f>+入力シート!G743</f>
        <v xml:space="preserve"> 5：買い物</v>
      </c>
      <c r="L80" s="149" t="str">
        <f>+入力シート!G753</f>
        <v xml:space="preserve"> 6：簡単な調理</v>
      </c>
      <c r="M80" s="122"/>
      <c r="N80" s="123"/>
      <c r="O80" s="122"/>
      <c r="P80" s="123"/>
      <c r="Q80" s="122"/>
      <c r="R80" s="123"/>
      <c r="S80" s="122"/>
      <c r="T80" s="123"/>
      <c r="U80" s="122"/>
      <c r="V80" s="123"/>
      <c r="W80" s="122"/>
      <c r="X80" s="123"/>
      <c r="Y80" s="122"/>
      <c r="Z80" s="123"/>
      <c r="AA80" s="122"/>
      <c r="AB80" s="123"/>
      <c r="AC80" s="122"/>
      <c r="AD80" s="123"/>
      <c r="AE80" s="122"/>
      <c r="AF80" s="123"/>
    </row>
    <row r="81" spans="1:32" s="121" customFormat="1" hidden="1" x14ac:dyDescent="0.15">
      <c r="B81" s="127"/>
      <c r="D81" s="127"/>
      <c r="F81" s="127"/>
      <c r="H81" s="127"/>
      <c r="J81" s="127"/>
      <c r="L81" s="127"/>
      <c r="M81" s="122"/>
      <c r="N81" s="123"/>
      <c r="O81" s="122"/>
      <c r="P81" s="123"/>
      <c r="Q81" s="122"/>
      <c r="R81" s="123"/>
      <c r="S81" s="122"/>
      <c r="T81" s="123"/>
      <c r="U81" s="122"/>
      <c r="V81" s="123"/>
      <c r="W81" s="122"/>
      <c r="X81" s="123"/>
      <c r="Y81" s="122"/>
      <c r="Z81" s="123"/>
      <c r="AA81" s="122"/>
      <c r="AB81" s="123"/>
      <c r="AC81" s="122"/>
      <c r="AD81" s="123"/>
      <c r="AE81" s="122"/>
      <c r="AF81" s="123"/>
    </row>
    <row r="82" spans="1:32" s="162" customFormat="1" ht="27" x14ac:dyDescent="0.15">
      <c r="A82" s="160">
        <v>1</v>
      </c>
      <c r="B82" s="161" t="s">
        <v>411</v>
      </c>
      <c r="D82" s="161" t="s">
        <v>414</v>
      </c>
      <c r="F82" s="161" t="s">
        <v>417</v>
      </c>
      <c r="H82" s="161"/>
      <c r="J82" s="161" t="s">
        <v>389</v>
      </c>
      <c r="L82" s="161"/>
      <c r="M82" s="163"/>
      <c r="N82" s="163"/>
      <c r="O82" s="163"/>
      <c r="P82" s="163"/>
      <c r="Q82" s="163"/>
      <c r="R82" s="163"/>
      <c r="S82" s="163"/>
      <c r="T82" s="163"/>
      <c r="U82" s="163"/>
      <c r="V82" s="163"/>
      <c r="W82" s="163"/>
      <c r="X82" s="163"/>
      <c r="Y82" s="163"/>
      <c r="Z82" s="163"/>
      <c r="AA82" s="163"/>
      <c r="AB82" s="163"/>
      <c r="AC82" s="163"/>
      <c r="AD82" s="163"/>
      <c r="AE82" s="163"/>
      <c r="AF82" s="163"/>
    </row>
    <row r="83" spans="1:32" s="162" customFormat="1" ht="40.5" x14ac:dyDescent="0.15">
      <c r="A83" s="160">
        <v>2</v>
      </c>
      <c r="B83" s="161" t="s">
        <v>412</v>
      </c>
      <c r="D83" s="161" t="s">
        <v>415</v>
      </c>
      <c r="F83" s="161" t="s">
        <v>418</v>
      </c>
      <c r="H83" s="161"/>
      <c r="J83" s="161"/>
      <c r="L83" s="161"/>
      <c r="M83" s="163"/>
      <c r="N83" s="163"/>
      <c r="O83" s="163"/>
      <c r="P83" s="163"/>
      <c r="Q83" s="163"/>
      <c r="R83" s="163"/>
      <c r="S83" s="163"/>
      <c r="T83" s="163"/>
      <c r="U83" s="163"/>
      <c r="V83" s="163"/>
      <c r="W83" s="163"/>
      <c r="X83" s="163"/>
      <c r="Y83" s="163"/>
      <c r="Z83" s="163"/>
      <c r="AA83" s="163"/>
      <c r="AB83" s="163"/>
      <c r="AC83" s="163"/>
      <c r="AD83" s="163"/>
      <c r="AE83" s="163"/>
      <c r="AF83" s="163"/>
    </row>
    <row r="84" spans="1:32" s="162" customFormat="1" ht="40.5" x14ac:dyDescent="0.15">
      <c r="A84" s="160">
        <v>3</v>
      </c>
      <c r="B84" s="161" t="s">
        <v>413</v>
      </c>
      <c r="D84" s="161" t="s">
        <v>416</v>
      </c>
      <c r="F84" s="161" t="s">
        <v>419</v>
      </c>
      <c r="H84" s="161"/>
      <c r="J84" s="161"/>
      <c r="L84" s="161"/>
      <c r="M84" s="163"/>
      <c r="N84" s="163"/>
      <c r="O84" s="163"/>
      <c r="P84" s="163"/>
      <c r="Q84" s="163"/>
      <c r="R84" s="163"/>
      <c r="S84" s="163"/>
      <c r="T84" s="163"/>
      <c r="U84" s="163"/>
      <c r="V84" s="163"/>
      <c r="W84" s="163"/>
      <c r="X84" s="163"/>
      <c r="Y84" s="163"/>
      <c r="Z84" s="163"/>
      <c r="AA84" s="163"/>
      <c r="AB84" s="163"/>
      <c r="AC84" s="163"/>
      <c r="AD84" s="163"/>
      <c r="AE84" s="163"/>
      <c r="AF84" s="163"/>
    </row>
    <row r="85" spans="1:32" s="162" customFormat="1" x14ac:dyDescent="0.15">
      <c r="A85" s="160">
        <v>4</v>
      </c>
      <c r="B85" s="161"/>
      <c r="D85" s="161"/>
      <c r="F85" s="161"/>
      <c r="H85" s="161"/>
      <c r="J85" s="161"/>
      <c r="L85" s="161"/>
      <c r="M85" s="163"/>
      <c r="N85" s="163"/>
      <c r="O85" s="163"/>
      <c r="P85" s="163"/>
      <c r="Q85" s="163"/>
      <c r="R85" s="163"/>
      <c r="S85" s="163"/>
      <c r="T85" s="163"/>
      <c r="U85" s="163"/>
      <c r="V85" s="163"/>
      <c r="W85" s="163"/>
      <c r="X85" s="163"/>
      <c r="Y85" s="163"/>
      <c r="Z85" s="163"/>
      <c r="AA85" s="163"/>
      <c r="AB85" s="163"/>
      <c r="AC85" s="163"/>
      <c r="AD85" s="163"/>
      <c r="AE85" s="163"/>
      <c r="AF85" s="163"/>
    </row>
    <row r="86" spans="1:32" s="162" customFormat="1" x14ac:dyDescent="0.15">
      <c r="A86" s="160">
        <v>5</v>
      </c>
      <c r="B86" s="161"/>
      <c r="D86" s="161"/>
      <c r="F86" s="161"/>
      <c r="H86" s="161"/>
      <c r="J86" s="161"/>
      <c r="L86" s="161"/>
      <c r="M86" s="163"/>
      <c r="N86" s="163"/>
      <c r="O86" s="163"/>
      <c r="P86" s="163"/>
      <c r="Q86" s="163"/>
      <c r="R86" s="163"/>
      <c r="S86" s="163"/>
      <c r="T86" s="163"/>
      <c r="U86" s="163"/>
      <c r="V86" s="163"/>
      <c r="W86" s="163"/>
      <c r="X86" s="163"/>
      <c r="Y86" s="163"/>
      <c r="Z86" s="163"/>
      <c r="AA86" s="163"/>
      <c r="AB86" s="163"/>
      <c r="AC86" s="163"/>
      <c r="AD86" s="163"/>
      <c r="AE86" s="163"/>
      <c r="AF86" s="163"/>
    </row>
    <row r="87" spans="1:32" s="162" customFormat="1" x14ac:dyDescent="0.15">
      <c r="A87" s="160">
        <v>6</v>
      </c>
      <c r="B87" s="161"/>
      <c r="D87" s="161"/>
      <c r="F87" s="161"/>
      <c r="H87" s="161"/>
      <c r="J87" s="161"/>
      <c r="L87" s="161"/>
      <c r="M87" s="163"/>
      <c r="N87" s="163"/>
      <c r="O87" s="163"/>
      <c r="P87" s="163"/>
      <c r="Q87" s="163"/>
      <c r="R87" s="163"/>
      <c r="S87" s="163"/>
      <c r="T87" s="163"/>
      <c r="U87" s="163"/>
      <c r="V87" s="163"/>
      <c r="W87" s="163"/>
      <c r="X87" s="163"/>
      <c r="Y87" s="163"/>
      <c r="Z87" s="163"/>
      <c r="AA87" s="163"/>
      <c r="AB87" s="163"/>
      <c r="AC87" s="163"/>
      <c r="AD87" s="163"/>
      <c r="AE87" s="163"/>
      <c r="AF87" s="163"/>
    </row>
    <row r="88" spans="1:32" s="162" customFormat="1" x14ac:dyDescent="0.15">
      <c r="A88" s="160">
        <v>7</v>
      </c>
      <c r="B88" s="161"/>
      <c r="D88" s="161"/>
      <c r="F88" s="161"/>
      <c r="H88" s="161"/>
      <c r="J88" s="161"/>
      <c r="L88" s="161"/>
      <c r="M88" s="163"/>
      <c r="N88" s="163"/>
      <c r="O88" s="163"/>
      <c r="P88" s="163"/>
      <c r="Q88" s="163"/>
      <c r="R88" s="163"/>
      <c r="S88" s="163"/>
      <c r="T88" s="163"/>
      <c r="U88" s="163"/>
      <c r="V88" s="163"/>
      <c r="W88" s="163"/>
      <c r="X88" s="163"/>
      <c r="Y88" s="163"/>
      <c r="Z88" s="163"/>
      <c r="AA88" s="163"/>
      <c r="AB88" s="163"/>
      <c r="AC88" s="163"/>
      <c r="AD88" s="163"/>
      <c r="AE88" s="163"/>
      <c r="AF88" s="163"/>
    </row>
    <row r="89" spans="1:32" s="162" customFormat="1" x14ac:dyDescent="0.15">
      <c r="A89" s="160">
        <v>8</v>
      </c>
      <c r="B89" s="161"/>
      <c r="D89" s="161"/>
      <c r="F89" s="161"/>
      <c r="H89" s="161"/>
      <c r="J89" s="161"/>
      <c r="L89" s="161"/>
      <c r="M89" s="163"/>
      <c r="N89" s="163"/>
      <c r="O89" s="163"/>
      <c r="P89" s="163"/>
      <c r="Q89" s="163"/>
      <c r="R89" s="163"/>
      <c r="S89" s="163"/>
      <c r="T89" s="163"/>
      <c r="U89" s="163"/>
      <c r="V89" s="163"/>
      <c r="W89" s="163"/>
      <c r="X89" s="163"/>
      <c r="Y89" s="163"/>
      <c r="Z89" s="163"/>
      <c r="AA89" s="163"/>
      <c r="AB89" s="163"/>
      <c r="AC89" s="163"/>
      <c r="AD89" s="163"/>
      <c r="AE89" s="163"/>
      <c r="AF89" s="163"/>
    </row>
    <row r="90" spans="1:32" s="162" customFormat="1" x14ac:dyDescent="0.15">
      <c r="A90" s="160">
        <v>9</v>
      </c>
      <c r="B90" s="161"/>
      <c r="D90" s="161"/>
      <c r="F90" s="161"/>
      <c r="H90" s="161"/>
      <c r="J90" s="161"/>
      <c r="L90" s="161"/>
      <c r="M90" s="163"/>
      <c r="N90" s="163"/>
      <c r="O90" s="163"/>
      <c r="P90" s="163"/>
      <c r="Q90" s="163"/>
      <c r="R90" s="163"/>
      <c r="S90" s="163"/>
      <c r="T90" s="163"/>
      <c r="U90" s="163"/>
      <c r="V90" s="163"/>
      <c r="W90" s="163"/>
      <c r="X90" s="163"/>
      <c r="Y90" s="163"/>
      <c r="Z90" s="163"/>
      <c r="AA90" s="163"/>
      <c r="AB90" s="163"/>
      <c r="AC90" s="163"/>
      <c r="AD90" s="163"/>
      <c r="AE90" s="163"/>
      <c r="AF90" s="163"/>
    </row>
    <row r="91" spans="1:32" s="162" customFormat="1" x14ac:dyDescent="0.15">
      <c r="A91" s="160">
        <v>10</v>
      </c>
      <c r="B91" s="161"/>
      <c r="D91" s="161"/>
      <c r="F91" s="161"/>
      <c r="H91" s="161"/>
      <c r="J91" s="161"/>
      <c r="L91" s="161"/>
      <c r="M91" s="163"/>
      <c r="N91" s="163"/>
      <c r="O91" s="163"/>
      <c r="P91" s="163"/>
      <c r="Q91" s="163"/>
      <c r="R91" s="163"/>
      <c r="S91" s="163"/>
      <c r="T91" s="163"/>
      <c r="U91" s="163"/>
      <c r="V91" s="163"/>
      <c r="W91" s="163"/>
      <c r="X91" s="163"/>
      <c r="Y91" s="163"/>
      <c r="Z91" s="163"/>
      <c r="AA91" s="163"/>
      <c r="AB91" s="163"/>
      <c r="AC91" s="163"/>
      <c r="AD91" s="163"/>
      <c r="AE91" s="163"/>
      <c r="AF91" s="163"/>
    </row>
    <row r="92" spans="1:32" s="162" customFormat="1" x14ac:dyDescent="0.15">
      <c r="A92" s="160">
        <v>11</v>
      </c>
      <c r="B92" s="161"/>
      <c r="D92" s="161"/>
      <c r="F92" s="161"/>
      <c r="H92" s="161"/>
      <c r="J92" s="161"/>
      <c r="L92" s="161"/>
      <c r="M92" s="163"/>
      <c r="N92" s="163"/>
      <c r="O92" s="163"/>
      <c r="P92" s="163"/>
      <c r="Q92" s="163"/>
      <c r="R92" s="163"/>
      <c r="S92" s="163"/>
      <c r="T92" s="163"/>
      <c r="U92" s="163"/>
      <c r="V92" s="163"/>
      <c r="W92" s="163"/>
      <c r="X92" s="163"/>
      <c r="Y92" s="163"/>
      <c r="Z92" s="163"/>
      <c r="AA92" s="163"/>
      <c r="AB92" s="163"/>
      <c r="AC92" s="163"/>
      <c r="AD92" s="163"/>
      <c r="AE92" s="163"/>
      <c r="AF92" s="163"/>
    </row>
    <row r="93" spans="1:32" s="162" customFormat="1" x14ac:dyDescent="0.15">
      <c r="A93" s="160">
        <v>12</v>
      </c>
      <c r="B93" s="161"/>
      <c r="D93" s="161"/>
      <c r="F93" s="161"/>
      <c r="H93" s="161"/>
      <c r="J93" s="161"/>
      <c r="L93" s="161"/>
      <c r="M93" s="163"/>
      <c r="N93" s="163"/>
      <c r="O93" s="163"/>
      <c r="P93" s="163"/>
      <c r="Q93" s="163"/>
      <c r="R93" s="163"/>
      <c r="S93" s="163"/>
      <c r="T93" s="163"/>
      <c r="U93" s="163"/>
      <c r="V93" s="163"/>
      <c r="W93" s="163"/>
      <c r="X93" s="163"/>
      <c r="Y93" s="163"/>
      <c r="Z93" s="163"/>
      <c r="AA93" s="163"/>
      <c r="AB93" s="163"/>
      <c r="AC93" s="163"/>
      <c r="AD93" s="163"/>
      <c r="AE93" s="163"/>
      <c r="AF93" s="163"/>
    </row>
    <row r="94" spans="1:32" s="162" customFormat="1" x14ac:dyDescent="0.15">
      <c r="A94" s="160">
        <v>13</v>
      </c>
      <c r="B94" s="161"/>
      <c r="D94" s="161"/>
      <c r="F94" s="161"/>
      <c r="H94" s="161"/>
      <c r="J94" s="161"/>
      <c r="L94" s="161"/>
      <c r="M94" s="163"/>
      <c r="N94" s="163"/>
      <c r="O94" s="163"/>
      <c r="P94" s="163"/>
      <c r="Q94" s="163"/>
      <c r="R94" s="163"/>
      <c r="S94" s="163"/>
      <c r="T94" s="163"/>
      <c r="U94" s="163"/>
      <c r="V94" s="163"/>
      <c r="W94" s="163"/>
      <c r="X94" s="163"/>
      <c r="Y94" s="163"/>
      <c r="Z94" s="163"/>
      <c r="AA94" s="163"/>
      <c r="AB94" s="163"/>
      <c r="AC94" s="163"/>
      <c r="AD94" s="163"/>
      <c r="AE94" s="163"/>
      <c r="AF94" s="163"/>
    </row>
    <row r="95" spans="1:32" s="162" customFormat="1" x14ac:dyDescent="0.15">
      <c r="A95" s="160">
        <v>14</v>
      </c>
      <c r="B95" s="161"/>
      <c r="D95" s="161"/>
      <c r="F95" s="161"/>
      <c r="H95" s="161"/>
      <c r="J95" s="161"/>
      <c r="L95" s="161"/>
      <c r="M95" s="163"/>
      <c r="N95" s="163"/>
      <c r="O95" s="163"/>
      <c r="P95" s="163"/>
      <c r="Q95" s="163"/>
      <c r="R95" s="163"/>
      <c r="S95" s="163"/>
      <c r="T95" s="163"/>
      <c r="U95" s="163"/>
      <c r="V95" s="163"/>
      <c r="W95" s="163"/>
      <c r="X95" s="163"/>
      <c r="Y95" s="163"/>
      <c r="Z95" s="163"/>
      <c r="AA95" s="163"/>
      <c r="AB95" s="163"/>
      <c r="AC95" s="163"/>
      <c r="AD95" s="163"/>
      <c r="AE95" s="163"/>
      <c r="AF95" s="163"/>
    </row>
    <row r="96" spans="1:32" s="162" customFormat="1" x14ac:dyDescent="0.15">
      <c r="A96" s="160">
        <v>15</v>
      </c>
      <c r="B96" s="161"/>
      <c r="D96" s="161"/>
      <c r="F96" s="161"/>
      <c r="H96" s="161"/>
      <c r="J96" s="161"/>
      <c r="L96" s="161"/>
      <c r="M96" s="163"/>
      <c r="N96" s="163"/>
      <c r="O96" s="163"/>
      <c r="P96" s="163"/>
      <c r="Q96" s="163"/>
      <c r="R96" s="163"/>
      <c r="S96" s="163"/>
      <c r="T96" s="163"/>
      <c r="U96" s="163"/>
      <c r="V96" s="163"/>
      <c r="W96" s="163"/>
      <c r="X96" s="163"/>
      <c r="Y96" s="163"/>
      <c r="Z96" s="163"/>
      <c r="AA96" s="163"/>
      <c r="AB96" s="163"/>
      <c r="AC96" s="163"/>
      <c r="AD96" s="163"/>
      <c r="AE96" s="163"/>
      <c r="AF96" s="163"/>
    </row>
    <row r="97" spans="1:32" x14ac:dyDescent="0.15">
      <c r="M97" s="118"/>
      <c r="N97" s="118"/>
      <c r="O97" s="118"/>
      <c r="P97" s="118"/>
      <c r="Q97" s="118"/>
      <c r="R97" s="118"/>
      <c r="S97" s="118"/>
      <c r="T97" s="118"/>
      <c r="U97" s="118"/>
      <c r="V97" s="118"/>
      <c r="W97" s="118"/>
      <c r="X97" s="118"/>
      <c r="Y97" s="118"/>
      <c r="Z97" s="118"/>
      <c r="AA97" s="118"/>
      <c r="AB97" s="118"/>
      <c r="AC97" s="118"/>
      <c r="AD97" s="118"/>
      <c r="AE97" s="118"/>
      <c r="AF97" s="118"/>
    </row>
    <row r="98" spans="1:32" s="115" customFormat="1" x14ac:dyDescent="0.15">
      <c r="B98" s="466" t="s">
        <v>356</v>
      </c>
      <c r="C98" s="467"/>
      <c r="D98" s="467"/>
      <c r="E98" s="155"/>
      <c r="F98" s="155"/>
      <c r="G98" s="155"/>
      <c r="H98" s="155"/>
      <c r="I98" s="155"/>
      <c r="J98" s="155"/>
      <c r="K98" s="155"/>
      <c r="L98" s="155"/>
      <c r="M98" s="155"/>
      <c r="N98" s="155"/>
      <c r="O98" s="155"/>
      <c r="P98" s="155"/>
      <c r="Q98" s="155"/>
      <c r="R98" s="155"/>
      <c r="S98" s="155"/>
      <c r="T98" s="155"/>
      <c r="U98" s="155"/>
      <c r="V98" s="155"/>
      <c r="W98" s="155"/>
      <c r="X98" s="155"/>
      <c r="Y98" s="155"/>
      <c r="Z98" s="156"/>
      <c r="AB98" s="119"/>
      <c r="AC98" s="119"/>
      <c r="AD98" s="119"/>
      <c r="AE98" s="119"/>
      <c r="AF98" s="119"/>
    </row>
    <row r="99" spans="1:32" s="131" customFormat="1" x14ac:dyDescent="0.15">
      <c r="B99" s="157" t="str">
        <f>+入力シート!G777</f>
        <v>特記のみ</v>
      </c>
      <c r="D99" s="157" t="str">
        <f>+入力シート!G787</f>
        <v>1.点滴の管理</v>
      </c>
      <c r="F99" s="157" t="str">
        <f>+入力シート!G797</f>
        <v>2.中心静脈栄養</v>
      </c>
      <c r="H99" s="157" t="str">
        <f>+入力シート!G807</f>
        <v>3.透析</v>
      </c>
      <c r="J99" s="157" t="str">
        <f>+入力シート!G817</f>
        <v>4.ストーマの処置</v>
      </c>
      <c r="L99" s="157" t="str">
        <f>+入力シート!G827</f>
        <v>5.酸素療法</v>
      </c>
      <c r="N99" s="157" t="str">
        <f>+入力シート!G837</f>
        <v>6.レスピレーター</v>
      </c>
      <c r="P99" s="157" t="str">
        <f>+入力シート!G847</f>
        <v>7.気管切開の処置</v>
      </c>
      <c r="R99" s="157" t="str">
        <f>+入力シート!G857</f>
        <v>8.疼痛の看護</v>
      </c>
      <c r="T99" s="157" t="str">
        <f>+入力シート!G867</f>
        <v>9.経管栄養</v>
      </c>
      <c r="V99" s="157" t="str">
        <f>+入力シート!G877</f>
        <v>10.モニター測定</v>
      </c>
      <c r="X99" s="157" t="str">
        <f>+入力シート!G887</f>
        <v>11.じょくそうの処置</v>
      </c>
      <c r="Z99" s="157" t="str">
        <f>+入力シート!G897</f>
        <v>12.カテーテル</v>
      </c>
      <c r="AB99" s="132"/>
      <c r="AC99" s="132"/>
      <c r="AD99" s="132"/>
      <c r="AE99" s="132"/>
      <c r="AF99" s="132"/>
    </row>
    <row r="100" spans="1:32" s="116" customFormat="1" hidden="1" x14ac:dyDescent="0.15">
      <c r="B100" s="125"/>
      <c r="D100" s="125"/>
      <c r="F100" s="125"/>
      <c r="H100" s="125"/>
      <c r="J100" s="125"/>
      <c r="L100" s="125"/>
      <c r="N100" s="125"/>
      <c r="P100" s="125"/>
      <c r="R100" s="125"/>
      <c r="T100" s="125"/>
      <c r="V100" s="125"/>
      <c r="X100" s="125"/>
      <c r="Z100" s="125"/>
      <c r="AB100" s="120"/>
      <c r="AC100" s="120"/>
      <c r="AD100" s="120"/>
      <c r="AE100" s="120"/>
      <c r="AF100" s="120"/>
    </row>
    <row r="101" spans="1:32" s="162" customFormat="1" x14ac:dyDescent="0.15">
      <c r="A101" s="160">
        <v>1</v>
      </c>
      <c r="B101" s="161"/>
      <c r="D101" s="161"/>
      <c r="F101" s="161"/>
      <c r="H101" s="161"/>
      <c r="J101" s="161"/>
      <c r="L101" s="161"/>
      <c r="N101" s="161"/>
      <c r="P101" s="161"/>
      <c r="R101" s="161"/>
      <c r="T101" s="161"/>
      <c r="V101" s="161"/>
      <c r="X101" s="161"/>
      <c r="Z101" s="161"/>
      <c r="AB101" s="163"/>
      <c r="AC101" s="163"/>
      <c r="AD101" s="163"/>
      <c r="AE101" s="163"/>
      <c r="AF101" s="163"/>
    </row>
    <row r="102" spans="1:32" s="162" customFormat="1" x14ac:dyDescent="0.15">
      <c r="A102" s="160">
        <v>2</v>
      </c>
      <c r="B102" s="161"/>
      <c r="D102" s="161"/>
      <c r="F102" s="161"/>
      <c r="H102" s="161"/>
      <c r="J102" s="161"/>
      <c r="L102" s="161"/>
      <c r="N102" s="161"/>
      <c r="P102" s="161"/>
      <c r="R102" s="161"/>
      <c r="T102" s="161"/>
      <c r="V102" s="161"/>
      <c r="X102" s="161"/>
      <c r="Z102" s="161"/>
      <c r="AB102" s="163"/>
      <c r="AC102" s="163"/>
      <c r="AD102" s="163"/>
      <c r="AE102" s="163"/>
      <c r="AF102" s="163"/>
    </row>
    <row r="103" spans="1:32" s="162" customFormat="1" x14ac:dyDescent="0.15">
      <c r="A103" s="160">
        <v>3</v>
      </c>
      <c r="B103" s="161"/>
      <c r="D103" s="161"/>
      <c r="F103" s="161"/>
      <c r="H103" s="161"/>
      <c r="J103" s="161"/>
      <c r="L103" s="161"/>
      <c r="N103" s="161"/>
      <c r="P103" s="161"/>
      <c r="R103" s="161"/>
      <c r="T103" s="161"/>
      <c r="V103" s="161"/>
      <c r="X103" s="161"/>
      <c r="Z103" s="161"/>
      <c r="AB103" s="163"/>
      <c r="AC103" s="163"/>
      <c r="AD103" s="163"/>
      <c r="AE103" s="163"/>
      <c r="AF103" s="163"/>
    </row>
    <row r="104" spans="1:32" s="162" customFormat="1" x14ac:dyDescent="0.15">
      <c r="A104" s="160">
        <v>4</v>
      </c>
      <c r="B104" s="161"/>
      <c r="D104" s="161"/>
      <c r="F104" s="161"/>
      <c r="H104" s="161"/>
      <c r="J104" s="161"/>
      <c r="L104" s="161"/>
      <c r="N104" s="161"/>
      <c r="P104" s="161"/>
      <c r="R104" s="161"/>
      <c r="T104" s="161"/>
      <c r="V104" s="161"/>
      <c r="X104" s="161"/>
      <c r="Z104" s="161"/>
      <c r="AB104" s="163"/>
      <c r="AC104" s="163"/>
      <c r="AD104" s="163"/>
      <c r="AE104" s="163"/>
      <c r="AF104" s="163"/>
    </row>
    <row r="105" spans="1:32" s="162" customFormat="1" x14ac:dyDescent="0.15">
      <c r="A105" s="160">
        <v>5</v>
      </c>
      <c r="B105" s="161"/>
      <c r="D105" s="161"/>
      <c r="F105" s="161"/>
      <c r="H105" s="161"/>
      <c r="J105" s="161"/>
      <c r="L105" s="161"/>
      <c r="N105" s="161"/>
      <c r="P105" s="161"/>
      <c r="R105" s="161"/>
      <c r="T105" s="161"/>
      <c r="V105" s="161"/>
      <c r="X105" s="161"/>
      <c r="Z105" s="161"/>
      <c r="AB105" s="163"/>
      <c r="AC105" s="163"/>
      <c r="AD105" s="163"/>
      <c r="AE105" s="163"/>
      <c r="AF105" s="163"/>
    </row>
    <row r="106" spans="1:32" s="162" customFormat="1" x14ac:dyDescent="0.15">
      <c r="A106" s="160">
        <v>6</v>
      </c>
      <c r="B106" s="161"/>
      <c r="D106" s="161"/>
      <c r="F106" s="161"/>
      <c r="H106" s="161"/>
      <c r="J106" s="161"/>
      <c r="L106" s="161"/>
      <c r="N106" s="161"/>
      <c r="P106" s="161"/>
      <c r="R106" s="161"/>
      <c r="T106" s="161"/>
      <c r="V106" s="161"/>
      <c r="X106" s="161"/>
      <c r="Z106" s="161"/>
      <c r="AB106" s="163"/>
      <c r="AC106" s="163"/>
      <c r="AD106" s="163"/>
      <c r="AE106" s="163"/>
      <c r="AF106" s="163"/>
    </row>
    <row r="107" spans="1:32" s="162" customFormat="1" x14ac:dyDescent="0.15">
      <c r="A107" s="160">
        <v>7</v>
      </c>
      <c r="B107" s="161"/>
      <c r="D107" s="161"/>
      <c r="F107" s="161"/>
      <c r="H107" s="161"/>
      <c r="J107" s="161"/>
      <c r="L107" s="161"/>
      <c r="N107" s="161"/>
      <c r="P107" s="161"/>
      <c r="R107" s="161"/>
      <c r="T107" s="161"/>
      <c r="V107" s="161"/>
      <c r="X107" s="161"/>
      <c r="Z107" s="161"/>
      <c r="AB107" s="163"/>
      <c r="AC107" s="163"/>
      <c r="AD107" s="163"/>
      <c r="AE107" s="163"/>
      <c r="AF107" s="163"/>
    </row>
    <row r="108" spans="1:32" s="162" customFormat="1" x14ac:dyDescent="0.15">
      <c r="A108" s="160">
        <v>8</v>
      </c>
      <c r="B108" s="161"/>
      <c r="D108" s="161"/>
      <c r="F108" s="161"/>
      <c r="H108" s="161"/>
      <c r="J108" s="161"/>
      <c r="L108" s="161"/>
      <c r="N108" s="161"/>
      <c r="P108" s="161"/>
      <c r="R108" s="161"/>
      <c r="T108" s="161"/>
      <c r="V108" s="161"/>
      <c r="X108" s="161"/>
      <c r="Z108" s="161"/>
      <c r="AB108" s="163"/>
      <c r="AC108" s="163"/>
      <c r="AD108" s="163"/>
      <c r="AE108" s="163"/>
      <c r="AF108" s="163"/>
    </row>
    <row r="109" spans="1:32" s="162" customFormat="1" x14ac:dyDescent="0.15">
      <c r="A109" s="160">
        <v>9</v>
      </c>
      <c r="B109" s="161"/>
      <c r="D109" s="161"/>
      <c r="F109" s="161"/>
      <c r="H109" s="161"/>
      <c r="J109" s="161"/>
      <c r="L109" s="161"/>
      <c r="N109" s="161"/>
      <c r="P109" s="161"/>
      <c r="R109" s="161"/>
      <c r="T109" s="161"/>
      <c r="V109" s="161"/>
      <c r="X109" s="161"/>
      <c r="Z109" s="161"/>
      <c r="AB109" s="163"/>
      <c r="AC109" s="163"/>
      <c r="AD109" s="163"/>
      <c r="AE109" s="163"/>
      <c r="AF109" s="163"/>
    </row>
    <row r="110" spans="1:32" s="162" customFormat="1" x14ac:dyDescent="0.15">
      <c r="A110" s="160">
        <v>10</v>
      </c>
      <c r="B110" s="161"/>
      <c r="D110" s="161"/>
      <c r="F110" s="161"/>
      <c r="H110" s="161"/>
      <c r="J110" s="161"/>
      <c r="L110" s="161"/>
      <c r="N110" s="161"/>
      <c r="P110" s="161"/>
      <c r="R110" s="161"/>
      <c r="T110" s="161"/>
      <c r="V110" s="161"/>
      <c r="X110" s="161"/>
      <c r="Z110" s="161"/>
      <c r="AB110" s="163"/>
      <c r="AC110" s="163"/>
      <c r="AD110" s="163"/>
      <c r="AE110" s="163"/>
      <c r="AF110" s="163"/>
    </row>
    <row r="111" spans="1:32" s="162" customFormat="1" x14ac:dyDescent="0.15">
      <c r="A111" s="160">
        <v>11</v>
      </c>
      <c r="B111" s="161"/>
      <c r="D111" s="161"/>
      <c r="F111" s="161"/>
      <c r="H111" s="161"/>
      <c r="J111" s="161"/>
      <c r="L111" s="161"/>
      <c r="N111" s="161"/>
      <c r="P111" s="161"/>
      <c r="R111" s="161"/>
      <c r="T111" s="161"/>
      <c r="V111" s="161"/>
      <c r="X111" s="161"/>
      <c r="Z111" s="161"/>
      <c r="AB111" s="163"/>
      <c r="AC111" s="163"/>
      <c r="AD111" s="163"/>
      <c r="AE111" s="163"/>
      <c r="AF111" s="163"/>
    </row>
    <row r="112" spans="1:32" s="162" customFormat="1" x14ac:dyDescent="0.15">
      <c r="A112" s="160">
        <v>12</v>
      </c>
      <c r="B112" s="161"/>
      <c r="D112" s="161"/>
      <c r="F112" s="161"/>
      <c r="H112" s="161"/>
      <c r="J112" s="161"/>
      <c r="L112" s="161"/>
      <c r="N112" s="161"/>
      <c r="P112" s="161"/>
      <c r="R112" s="161"/>
      <c r="T112" s="161"/>
      <c r="V112" s="161"/>
      <c r="X112" s="161"/>
      <c r="Z112" s="161"/>
      <c r="AB112" s="163"/>
      <c r="AC112" s="163"/>
      <c r="AD112" s="163"/>
      <c r="AE112" s="163"/>
      <c r="AF112" s="163"/>
    </row>
    <row r="113" spans="1:32" s="162" customFormat="1" x14ac:dyDescent="0.15">
      <c r="A113" s="160">
        <v>13</v>
      </c>
      <c r="B113" s="161"/>
      <c r="D113" s="161"/>
      <c r="F113" s="161"/>
      <c r="H113" s="161"/>
      <c r="J113" s="161"/>
      <c r="L113" s="161"/>
      <c r="N113" s="161"/>
      <c r="P113" s="161"/>
      <c r="R113" s="161"/>
      <c r="T113" s="161"/>
      <c r="V113" s="161"/>
      <c r="X113" s="161"/>
      <c r="Z113" s="161"/>
      <c r="AB113" s="163"/>
      <c r="AC113" s="163"/>
      <c r="AD113" s="163"/>
      <c r="AE113" s="163"/>
      <c r="AF113" s="163"/>
    </row>
    <row r="114" spans="1:32" s="162" customFormat="1" x14ac:dyDescent="0.15">
      <c r="A114" s="160">
        <v>14</v>
      </c>
      <c r="B114" s="161"/>
      <c r="D114" s="161"/>
      <c r="F114" s="161"/>
      <c r="H114" s="161"/>
      <c r="J114" s="161"/>
      <c r="L114" s="161"/>
      <c r="N114" s="161"/>
      <c r="P114" s="161"/>
      <c r="R114" s="161"/>
      <c r="T114" s="161"/>
      <c r="V114" s="161"/>
      <c r="X114" s="161"/>
      <c r="Z114" s="161"/>
      <c r="AB114" s="163"/>
      <c r="AC114" s="163"/>
      <c r="AD114" s="163"/>
      <c r="AE114" s="163"/>
      <c r="AF114" s="163"/>
    </row>
    <row r="115" spans="1:32" s="162" customFormat="1" x14ac:dyDescent="0.15">
      <c r="A115" s="160">
        <v>15</v>
      </c>
      <c r="B115" s="161"/>
      <c r="D115" s="161"/>
      <c r="F115" s="161"/>
      <c r="H115" s="161"/>
      <c r="J115" s="161"/>
      <c r="L115" s="161"/>
      <c r="N115" s="161"/>
      <c r="P115" s="161"/>
      <c r="R115" s="161"/>
      <c r="T115" s="161"/>
      <c r="V115" s="161"/>
      <c r="X115" s="161"/>
      <c r="Z115" s="161"/>
      <c r="AB115" s="163"/>
      <c r="AC115" s="163"/>
      <c r="AD115" s="163"/>
      <c r="AE115" s="163"/>
      <c r="AF115" s="163"/>
    </row>
    <row r="116" spans="1:32" x14ac:dyDescent="0.15">
      <c r="AB116" s="118"/>
      <c r="AC116" s="118"/>
      <c r="AD116" s="118"/>
      <c r="AE116" s="118"/>
      <c r="AF116" s="118"/>
    </row>
    <row r="117" spans="1:32" s="115" customFormat="1" x14ac:dyDescent="0.15">
      <c r="B117" s="453" t="s">
        <v>357</v>
      </c>
      <c r="C117" s="454"/>
      <c r="D117" s="455"/>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s="121" customFormat="1" x14ac:dyDescent="0.15">
      <c r="B118" s="158" t="str">
        <f>+入力シート!G922</f>
        <v>1：障害高齢者自立度</v>
      </c>
      <c r="D118" s="158" t="str">
        <f>+入力シート!G932</f>
        <v>2：認知症高齢者自立度</v>
      </c>
      <c r="E118" s="122"/>
      <c r="F118" s="123"/>
      <c r="G118" s="122"/>
      <c r="H118" s="123"/>
      <c r="I118" s="122"/>
      <c r="J118" s="123"/>
      <c r="K118" s="122"/>
      <c r="L118" s="123"/>
      <c r="M118" s="122"/>
      <c r="N118" s="123"/>
      <c r="O118" s="122"/>
      <c r="P118" s="123"/>
      <c r="Q118" s="122"/>
      <c r="R118" s="123"/>
      <c r="S118" s="122"/>
      <c r="T118" s="123"/>
      <c r="U118" s="122"/>
      <c r="V118" s="123"/>
      <c r="W118" s="122"/>
      <c r="X118" s="123"/>
      <c r="Y118" s="122"/>
      <c r="Z118" s="123"/>
      <c r="AA118" s="122"/>
      <c r="AB118" s="123"/>
      <c r="AC118" s="122"/>
      <c r="AD118" s="123"/>
      <c r="AE118" s="122"/>
      <c r="AF118" s="123"/>
    </row>
    <row r="119" spans="1:32" s="121" customFormat="1" hidden="1" x14ac:dyDescent="0.15">
      <c r="B119" s="127"/>
      <c r="D119" s="127"/>
      <c r="E119" s="122"/>
      <c r="F119" s="123"/>
      <c r="G119" s="122"/>
      <c r="H119" s="123"/>
      <c r="I119" s="122"/>
      <c r="J119" s="123"/>
      <c r="K119" s="122"/>
      <c r="L119" s="123"/>
      <c r="M119" s="122"/>
      <c r="N119" s="123"/>
      <c r="O119" s="122"/>
      <c r="P119" s="123"/>
      <c r="Q119" s="122"/>
      <c r="R119" s="123"/>
      <c r="S119" s="122"/>
      <c r="T119" s="123"/>
      <c r="U119" s="122"/>
      <c r="V119" s="123"/>
      <c r="W119" s="122"/>
      <c r="X119" s="123"/>
      <c r="Y119" s="122"/>
      <c r="Z119" s="123"/>
      <c r="AA119" s="122"/>
      <c r="AB119" s="123"/>
      <c r="AC119" s="122"/>
      <c r="AD119" s="123"/>
      <c r="AE119" s="122"/>
      <c r="AF119" s="123"/>
    </row>
    <row r="120" spans="1:32" s="162" customFormat="1" x14ac:dyDescent="0.15">
      <c r="A120" s="160">
        <v>1</v>
      </c>
      <c r="B120" s="161"/>
      <c r="D120" s="161"/>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row>
    <row r="121" spans="1:32" s="162" customFormat="1" x14ac:dyDescent="0.15">
      <c r="A121" s="160">
        <v>2</v>
      </c>
      <c r="B121" s="161"/>
      <c r="D121" s="161"/>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row>
    <row r="122" spans="1:32" s="162" customFormat="1" x14ac:dyDescent="0.15">
      <c r="A122" s="160">
        <v>3</v>
      </c>
      <c r="B122" s="161"/>
      <c r="D122" s="161"/>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row>
    <row r="123" spans="1:32" s="162" customFormat="1" x14ac:dyDescent="0.15">
      <c r="A123" s="160">
        <v>4</v>
      </c>
      <c r="B123" s="161"/>
      <c r="D123" s="161"/>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row>
    <row r="124" spans="1:32" s="162" customFormat="1" x14ac:dyDescent="0.15">
      <c r="A124" s="160">
        <v>5</v>
      </c>
      <c r="B124" s="161"/>
      <c r="D124" s="161"/>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row>
    <row r="125" spans="1:32" s="162" customFormat="1" x14ac:dyDescent="0.15">
      <c r="A125" s="160">
        <v>6</v>
      </c>
      <c r="B125" s="161"/>
      <c r="D125" s="161"/>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row>
    <row r="126" spans="1:32" s="162" customFormat="1" x14ac:dyDescent="0.15">
      <c r="A126" s="160">
        <v>7</v>
      </c>
      <c r="B126" s="161"/>
      <c r="D126" s="161"/>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row>
    <row r="127" spans="1:32" s="162" customFormat="1" x14ac:dyDescent="0.15">
      <c r="A127" s="160">
        <v>8</v>
      </c>
      <c r="B127" s="161"/>
      <c r="D127" s="161"/>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row>
    <row r="128" spans="1:32" s="162" customFormat="1" x14ac:dyDescent="0.15">
      <c r="A128" s="160">
        <v>9</v>
      </c>
      <c r="B128" s="161"/>
      <c r="D128" s="161"/>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row>
    <row r="129" spans="1:32" s="162" customFormat="1" x14ac:dyDescent="0.15">
      <c r="A129" s="160">
        <v>10</v>
      </c>
      <c r="B129" s="161"/>
      <c r="D129" s="161"/>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row>
    <row r="130" spans="1:32" s="162" customFormat="1" x14ac:dyDescent="0.15">
      <c r="A130" s="160">
        <v>11</v>
      </c>
      <c r="B130" s="161"/>
      <c r="D130" s="161"/>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row>
    <row r="131" spans="1:32" s="162" customFormat="1" x14ac:dyDescent="0.15">
      <c r="A131" s="160">
        <v>12</v>
      </c>
      <c r="B131" s="161"/>
      <c r="D131" s="161"/>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row>
    <row r="132" spans="1:32" s="162" customFormat="1" x14ac:dyDescent="0.15">
      <c r="A132" s="160">
        <v>13</v>
      </c>
      <c r="B132" s="161"/>
      <c r="D132" s="161"/>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row>
    <row r="133" spans="1:32" s="162" customFormat="1" x14ac:dyDescent="0.15">
      <c r="A133" s="160">
        <v>14</v>
      </c>
      <c r="B133" s="161"/>
      <c r="D133" s="161"/>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row>
    <row r="134" spans="1:32" s="162" customFormat="1" x14ac:dyDescent="0.15">
      <c r="A134" s="160">
        <v>15</v>
      </c>
      <c r="B134" s="161"/>
      <c r="D134" s="161"/>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row>
    <row r="135" spans="1:32" x14ac:dyDescent="0.15">
      <c r="E135" s="118"/>
      <c r="F135" s="118"/>
      <c r="G135" s="118"/>
      <c r="H135" s="118"/>
      <c r="I135" s="118"/>
      <c r="J135" s="118"/>
      <c r="K135" s="118"/>
      <c r="L135" s="118"/>
      <c r="M135" s="118"/>
      <c r="N135" s="118"/>
    </row>
    <row r="136" spans="1:32" x14ac:dyDescent="0.15">
      <c r="E136" s="118"/>
      <c r="F136" s="118"/>
      <c r="G136" s="118"/>
      <c r="H136" s="118"/>
      <c r="I136" s="118"/>
      <c r="J136" s="118"/>
      <c r="K136" s="118"/>
      <c r="L136" s="118"/>
      <c r="M136" s="118"/>
      <c r="N136" s="118"/>
    </row>
    <row r="137" spans="1:32" x14ac:dyDescent="0.15">
      <c r="E137" s="118"/>
      <c r="F137" s="118"/>
      <c r="G137" s="118"/>
      <c r="H137" s="118"/>
      <c r="I137" s="118"/>
      <c r="J137" s="118"/>
      <c r="K137" s="118"/>
      <c r="L137" s="118"/>
      <c r="M137" s="118"/>
      <c r="N137" s="118"/>
    </row>
    <row r="138" spans="1:32" x14ac:dyDescent="0.15">
      <c r="E138" s="118"/>
      <c r="F138" s="118"/>
      <c r="G138" s="118"/>
      <c r="H138" s="118"/>
      <c r="I138" s="118"/>
      <c r="J138" s="118"/>
      <c r="K138" s="118"/>
      <c r="L138" s="118"/>
      <c r="M138" s="118"/>
      <c r="N138" s="118"/>
    </row>
    <row r="139" spans="1:32" x14ac:dyDescent="0.15">
      <c r="E139" s="118"/>
      <c r="F139" s="118"/>
      <c r="G139" s="118"/>
      <c r="H139" s="118"/>
      <c r="I139" s="118"/>
      <c r="J139" s="118"/>
      <c r="K139" s="118"/>
      <c r="L139" s="118"/>
      <c r="M139" s="118"/>
      <c r="N139" s="118"/>
    </row>
    <row r="140" spans="1:32" x14ac:dyDescent="0.15">
      <c r="E140" s="118"/>
      <c r="F140" s="118"/>
      <c r="G140" s="118"/>
      <c r="H140" s="118"/>
      <c r="I140" s="118"/>
      <c r="J140" s="118"/>
      <c r="K140" s="118"/>
      <c r="L140" s="118"/>
      <c r="M140" s="118"/>
      <c r="N140" s="118"/>
    </row>
    <row r="141" spans="1:32" x14ac:dyDescent="0.15">
      <c r="E141" s="118"/>
      <c r="F141" s="118"/>
      <c r="G141" s="118"/>
      <c r="H141" s="118"/>
      <c r="I141" s="118"/>
      <c r="J141" s="118"/>
      <c r="K141" s="118"/>
      <c r="L141" s="118"/>
      <c r="M141" s="118"/>
      <c r="N141" s="118"/>
    </row>
    <row r="142" spans="1:32" x14ac:dyDescent="0.15">
      <c r="E142" s="118"/>
      <c r="F142" s="118"/>
      <c r="G142" s="118"/>
      <c r="H142" s="118"/>
      <c r="I142" s="118"/>
      <c r="J142" s="118"/>
      <c r="K142" s="118"/>
      <c r="L142" s="118"/>
      <c r="M142" s="118"/>
      <c r="N142" s="118"/>
    </row>
    <row r="143" spans="1:32" x14ac:dyDescent="0.15">
      <c r="E143" s="118"/>
      <c r="F143" s="118"/>
      <c r="G143" s="118"/>
      <c r="H143" s="118"/>
      <c r="I143" s="118"/>
      <c r="J143" s="118"/>
      <c r="K143" s="118"/>
      <c r="L143" s="118"/>
      <c r="M143" s="118"/>
      <c r="N143" s="118"/>
    </row>
    <row r="144" spans="1:32" x14ac:dyDescent="0.15">
      <c r="E144" s="118"/>
      <c r="F144" s="118"/>
      <c r="G144" s="118"/>
      <c r="H144" s="118"/>
      <c r="I144" s="118"/>
      <c r="J144" s="118"/>
      <c r="K144" s="118"/>
      <c r="L144" s="118"/>
      <c r="M144" s="118"/>
      <c r="N144" s="118"/>
    </row>
    <row r="145" spans="5:14" x14ac:dyDescent="0.15">
      <c r="E145" s="118"/>
      <c r="F145" s="118"/>
      <c r="G145" s="118"/>
      <c r="H145" s="118"/>
      <c r="I145" s="118"/>
      <c r="J145" s="118"/>
      <c r="K145" s="118"/>
      <c r="L145" s="118"/>
      <c r="M145" s="118"/>
      <c r="N145" s="118"/>
    </row>
    <row r="146" spans="5:14" x14ac:dyDescent="0.15">
      <c r="E146" s="118"/>
      <c r="F146" s="118"/>
      <c r="G146" s="118"/>
      <c r="H146" s="118"/>
      <c r="I146" s="118"/>
      <c r="J146" s="118"/>
      <c r="K146" s="118"/>
      <c r="L146" s="118"/>
      <c r="M146" s="118"/>
      <c r="N146" s="118"/>
    </row>
    <row r="147" spans="5:14" x14ac:dyDescent="0.15">
      <c r="E147" s="118"/>
      <c r="F147" s="118"/>
      <c r="G147" s="118"/>
      <c r="H147" s="118"/>
      <c r="I147" s="118"/>
      <c r="J147" s="118"/>
      <c r="K147" s="118"/>
      <c r="L147" s="118"/>
      <c r="M147" s="118"/>
      <c r="N147" s="118"/>
    </row>
    <row r="148" spans="5:14" x14ac:dyDescent="0.15">
      <c r="E148" s="118"/>
      <c r="F148" s="118"/>
      <c r="G148" s="118"/>
      <c r="H148" s="118"/>
      <c r="I148" s="118"/>
      <c r="J148" s="118"/>
      <c r="K148" s="118"/>
      <c r="L148" s="118"/>
      <c r="M148" s="118"/>
      <c r="N148" s="118"/>
    </row>
    <row r="149" spans="5:14" x14ac:dyDescent="0.15">
      <c r="E149" s="118"/>
      <c r="F149" s="118"/>
      <c r="G149" s="118"/>
      <c r="H149" s="118"/>
      <c r="I149" s="118"/>
      <c r="J149" s="118"/>
      <c r="K149" s="118"/>
      <c r="L149" s="118"/>
      <c r="M149" s="118"/>
      <c r="N149" s="118"/>
    </row>
    <row r="150" spans="5:14" x14ac:dyDescent="0.15">
      <c r="E150" s="118"/>
      <c r="F150" s="118"/>
      <c r="G150" s="118"/>
      <c r="H150" s="118"/>
      <c r="I150" s="118"/>
      <c r="J150" s="118"/>
      <c r="K150" s="118"/>
      <c r="L150" s="118"/>
      <c r="M150" s="118"/>
      <c r="N150" s="118"/>
    </row>
    <row r="151" spans="5:14" x14ac:dyDescent="0.15">
      <c r="E151" s="118"/>
      <c r="F151" s="118"/>
      <c r="G151" s="118"/>
      <c r="H151" s="118"/>
      <c r="I151" s="118"/>
      <c r="J151" s="118"/>
      <c r="K151" s="118"/>
      <c r="L151" s="118"/>
      <c r="M151" s="118"/>
      <c r="N151" s="118"/>
    </row>
    <row r="152" spans="5:14" x14ac:dyDescent="0.15">
      <c r="E152" s="118"/>
      <c r="F152" s="118"/>
      <c r="G152" s="118"/>
      <c r="H152" s="118"/>
      <c r="I152" s="118"/>
      <c r="J152" s="118"/>
      <c r="K152" s="118"/>
      <c r="L152" s="118"/>
      <c r="M152" s="118"/>
      <c r="N152" s="118"/>
    </row>
    <row r="153" spans="5:14" x14ac:dyDescent="0.15">
      <c r="E153" s="118"/>
      <c r="F153" s="118"/>
      <c r="G153" s="118"/>
      <c r="H153" s="118"/>
      <c r="I153" s="118"/>
      <c r="J153" s="118"/>
      <c r="K153" s="118"/>
      <c r="L153" s="118"/>
      <c r="M153" s="118"/>
      <c r="N153" s="118"/>
    </row>
    <row r="154" spans="5:14" x14ac:dyDescent="0.15">
      <c r="E154" s="118"/>
      <c r="F154" s="118"/>
      <c r="G154" s="118"/>
      <c r="H154" s="118"/>
      <c r="I154" s="118"/>
      <c r="J154" s="118"/>
      <c r="K154" s="118"/>
      <c r="L154" s="118"/>
      <c r="M154" s="118"/>
      <c r="N154" s="118"/>
    </row>
    <row r="155" spans="5:14" x14ac:dyDescent="0.15">
      <c r="E155" s="118"/>
      <c r="F155" s="118"/>
      <c r="G155" s="118"/>
      <c r="H155" s="118"/>
      <c r="I155" s="118"/>
      <c r="J155" s="118"/>
      <c r="K155" s="118"/>
      <c r="L155" s="118"/>
      <c r="M155" s="118"/>
      <c r="N155" s="118"/>
    </row>
    <row r="156" spans="5:14" x14ac:dyDescent="0.15">
      <c r="E156" s="118"/>
      <c r="F156" s="118"/>
      <c r="G156" s="118"/>
      <c r="H156" s="118"/>
      <c r="I156" s="118"/>
      <c r="J156" s="118"/>
      <c r="K156" s="118"/>
      <c r="L156" s="118"/>
      <c r="M156" s="118"/>
      <c r="N156" s="118"/>
    </row>
    <row r="157" spans="5:14" x14ac:dyDescent="0.15">
      <c r="E157" s="118"/>
      <c r="F157" s="118"/>
      <c r="G157" s="118"/>
      <c r="H157" s="118"/>
      <c r="I157" s="118"/>
      <c r="J157" s="118"/>
      <c r="K157" s="118"/>
      <c r="L157" s="118"/>
      <c r="M157" s="118"/>
      <c r="N157" s="118"/>
    </row>
    <row r="158" spans="5:14" x14ac:dyDescent="0.15">
      <c r="E158" s="118"/>
      <c r="F158" s="118"/>
      <c r="G158" s="118"/>
      <c r="H158" s="118"/>
      <c r="I158" s="118"/>
      <c r="J158" s="118"/>
      <c r="K158" s="118"/>
      <c r="L158" s="118"/>
      <c r="M158" s="118"/>
      <c r="N158" s="118"/>
    </row>
    <row r="159" spans="5:14" x14ac:dyDescent="0.15">
      <c r="E159" s="118"/>
      <c r="F159" s="118"/>
      <c r="G159" s="118"/>
      <c r="H159" s="118"/>
      <c r="I159" s="118"/>
      <c r="J159" s="118"/>
      <c r="K159" s="118"/>
      <c r="L159" s="118"/>
      <c r="M159" s="118"/>
      <c r="N159" s="118"/>
    </row>
    <row r="160" spans="5:14" x14ac:dyDescent="0.15">
      <c r="E160" s="118"/>
      <c r="F160" s="118"/>
      <c r="G160" s="118"/>
      <c r="H160" s="118"/>
      <c r="I160" s="118"/>
      <c r="J160" s="118"/>
      <c r="K160" s="118"/>
      <c r="L160" s="118"/>
      <c r="M160" s="118"/>
      <c r="N160" s="118"/>
    </row>
    <row r="161" spans="5:14" x14ac:dyDescent="0.15">
      <c r="E161" s="118"/>
      <c r="F161" s="118"/>
      <c r="G161" s="118"/>
      <c r="H161" s="118"/>
      <c r="I161" s="118"/>
      <c r="J161" s="118"/>
      <c r="K161" s="118"/>
      <c r="L161" s="118"/>
      <c r="M161" s="118"/>
      <c r="N161" s="118"/>
    </row>
    <row r="162" spans="5:14" x14ac:dyDescent="0.15">
      <c r="E162" s="118"/>
      <c r="F162" s="118"/>
      <c r="G162" s="118"/>
      <c r="H162" s="118"/>
      <c r="I162" s="118"/>
      <c r="J162" s="118"/>
      <c r="K162" s="118"/>
      <c r="L162" s="118"/>
      <c r="M162" s="118"/>
      <c r="N162" s="118"/>
    </row>
    <row r="163" spans="5:14" x14ac:dyDescent="0.15">
      <c r="E163" s="118"/>
      <c r="F163" s="118"/>
      <c r="G163" s="118"/>
      <c r="H163" s="118"/>
      <c r="I163" s="118"/>
      <c r="J163" s="118"/>
      <c r="K163" s="118"/>
      <c r="L163" s="118"/>
      <c r="M163" s="118"/>
      <c r="N163" s="118"/>
    </row>
    <row r="164" spans="5:14" x14ac:dyDescent="0.15">
      <c r="E164" s="118"/>
      <c r="F164" s="118"/>
      <c r="G164" s="118"/>
      <c r="H164" s="118"/>
      <c r="I164" s="118"/>
      <c r="J164" s="118"/>
      <c r="K164" s="118"/>
      <c r="L164" s="118"/>
      <c r="M164" s="118"/>
      <c r="N164" s="118"/>
    </row>
    <row r="165" spans="5:14" x14ac:dyDescent="0.15">
      <c r="E165" s="118"/>
      <c r="F165" s="118"/>
      <c r="G165" s="118"/>
      <c r="H165" s="118"/>
      <c r="I165" s="118"/>
      <c r="J165" s="118"/>
      <c r="K165" s="118"/>
      <c r="L165" s="118"/>
      <c r="M165" s="118"/>
      <c r="N165" s="118"/>
    </row>
    <row r="166" spans="5:14" x14ac:dyDescent="0.15">
      <c r="E166" s="118"/>
      <c r="F166" s="118"/>
      <c r="G166" s="118"/>
      <c r="H166" s="118"/>
      <c r="I166" s="118"/>
      <c r="J166" s="118"/>
      <c r="K166" s="118"/>
      <c r="L166" s="118"/>
      <c r="M166" s="118"/>
      <c r="N166" s="118"/>
    </row>
    <row r="167" spans="5:14" x14ac:dyDescent="0.15">
      <c r="E167" s="118"/>
      <c r="F167" s="118"/>
      <c r="G167" s="118"/>
      <c r="H167" s="118"/>
      <c r="I167" s="118"/>
      <c r="J167" s="118"/>
      <c r="K167" s="118"/>
      <c r="L167" s="118"/>
      <c r="M167" s="118"/>
      <c r="N167" s="118"/>
    </row>
    <row r="168" spans="5:14" x14ac:dyDescent="0.15">
      <c r="E168" s="118"/>
      <c r="F168" s="118"/>
      <c r="G168" s="118"/>
      <c r="H168" s="118"/>
      <c r="I168" s="118"/>
      <c r="J168" s="118"/>
      <c r="K168" s="118"/>
      <c r="L168" s="118"/>
      <c r="M168" s="118"/>
      <c r="N168" s="118"/>
    </row>
    <row r="169" spans="5:14" x14ac:dyDescent="0.15">
      <c r="E169" s="118"/>
      <c r="F169" s="118"/>
      <c r="G169" s="118"/>
      <c r="H169" s="118"/>
      <c r="I169" s="118"/>
      <c r="J169" s="118"/>
      <c r="K169" s="118"/>
      <c r="L169" s="118"/>
      <c r="M169" s="118"/>
      <c r="N169" s="118"/>
    </row>
    <row r="170" spans="5:14" x14ac:dyDescent="0.15">
      <c r="E170" s="118"/>
      <c r="F170" s="118"/>
      <c r="G170" s="118"/>
      <c r="H170" s="118"/>
      <c r="I170" s="118"/>
      <c r="J170" s="118"/>
      <c r="K170" s="118"/>
      <c r="L170" s="118"/>
      <c r="M170" s="118"/>
      <c r="N170" s="118"/>
    </row>
    <row r="171" spans="5:14" x14ac:dyDescent="0.15">
      <c r="E171" s="118"/>
      <c r="F171" s="118"/>
      <c r="G171" s="118"/>
      <c r="H171" s="118"/>
      <c r="I171" s="118"/>
      <c r="J171" s="118"/>
      <c r="K171" s="118"/>
      <c r="L171" s="118"/>
      <c r="M171" s="118"/>
      <c r="N171" s="118"/>
    </row>
    <row r="172" spans="5:14" x14ac:dyDescent="0.15">
      <c r="E172" s="118"/>
      <c r="F172" s="118"/>
      <c r="G172" s="118"/>
      <c r="H172" s="118"/>
      <c r="I172" s="118"/>
      <c r="J172" s="118"/>
      <c r="K172" s="118"/>
      <c r="L172" s="118"/>
      <c r="M172" s="118"/>
      <c r="N172" s="118"/>
    </row>
    <row r="173" spans="5:14" x14ac:dyDescent="0.15">
      <c r="E173" s="118"/>
      <c r="F173" s="118"/>
      <c r="G173" s="118"/>
      <c r="H173" s="118"/>
      <c r="I173" s="118"/>
      <c r="J173" s="118"/>
      <c r="K173" s="118"/>
      <c r="L173" s="118"/>
      <c r="M173" s="118"/>
      <c r="N173" s="118"/>
    </row>
    <row r="174" spans="5:14" x14ac:dyDescent="0.15">
      <c r="E174" s="118"/>
      <c r="F174" s="118"/>
      <c r="G174" s="118"/>
      <c r="H174" s="118"/>
      <c r="I174" s="118"/>
      <c r="J174" s="118"/>
      <c r="K174" s="118"/>
      <c r="L174" s="118"/>
      <c r="M174" s="118"/>
      <c r="N174" s="118"/>
    </row>
    <row r="175" spans="5:14" x14ac:dyDescent="0.15">
      <c r="E175" s="118"/>
      <c r="F175" s="118"/>
      <c r="G175" s="118"/>
      <c r="H175" s="118"/>
      <c r="I175" s="118"/>
      <c r="J175" s="118"/>
      <c r="K175" s="118"/>
      <c r="L175" s="118"/>
      <c r="M175" s="118"/>
      <c r="N175" s="118"/>
    </row>
    <row r="176" spans="5:14" x14ac:dyDescent="0.15">
      <c r="E176" s="118"/>
      <c r="F176" s="118"/>
      <c r="G176" s="118"/>
      <c r="H176" s="118"/>
      <c r="I176" s="118"/>
      <c r="J176" s="118"/>
      <c r="K176" s="118"/>
      <c r="L176" s="118"/>
      <c r="M176" s="118"/>
      <c r="N176" s="118"/>
    </row>
    <row r="177" spans="5:14" x14ac:dyDescent="0.15">
      <c r="E177" s="118"/>
      <c r="F177" s="118"/>
      <c r="G177" s="118"/>
      <c r="H177" s="118"/>
      <c r="I177" s="118"/>
      <c r="J177" s="118"/>
      <c r="K177" s="118"/>
      <c r="L177" s="118"/>
      <c r="M177" s="118"/>
      <c r="N177" s="118"/>
    </row>
    <row r="178" spans="5:14" x14ac:dyDescent="0.15">
      <c r="E178" s="118"/>
      <c r="F178" s="118"/>
      <c r="G178" s="118"/>
      <c r="H178" s="118"/>
      <c r="I178" s="118"/>
      <c r="J178" s="118"/>
      <c r="K178" s="118"/>
      <c r="L178" s="118"/>
      <c r="M178" s="118"/>
      <c r="N178" s="118"/>
    </row>
    <row r="179" spans="5:14" x14ac:dyDescent="0.15">
      <c r="E179" s="118"/>
      <c r="F179" s="118"/>
      <c r="G179" s="118"/>
      <c r="H179" s="118"/>
      <c r="I179" s="118"/>
      <c r="J179" s="118"/>
      <c r="K179" s="118"/>
      <c r="L179" s="118"/>
      <c r="M179" s="118"/>
      <c r="N179" s="118"/>
    </row>
    <row r="180" spans="5:14" x14ac:dyDescent="0.15">
      <c r="E180" s="118"/>
      <c r="F180" s="118"/>
      <c r="G180" s="118"/>
      <c r="H180" s="118"/>
      <c r="I180" s="118"/>
      <c r="J180" s="118"/>
      <c r="K180" s="118"/>
      <c r="L180" s="118"/>
      <c r="M180" s="118"/>
      <c r="N180" s="118"/>
    </row>
    <row r="181" spans="5:14" x14ac:dyDescent="0.15">
      <c r="E181" s="118"/>
      <c r="F181" s="118"/>
      <c r="G181" s="118"/>
      <c r="H181" s="118"/>
      <c r="I181" s="118"/>
      <c r="J181" s="118"/>
      <c r="K181" s="118"/>
      <c r="L181" s="118"/>
      <c r="M181" s="118"/>
      <c r="N181" s="118"/>
    </row>
    <row r="182" spans="5:14" x14ac:dyDescent="0.15">
      <c r="E182" s="118"/>
      <c r="F182" s="118"/>
      <c r="G182" s="118"/>
      <c r="H182" s="118"/>
      <c r="I182" s="118"/>
      <c r="J182" s="118"/>
      <c r="K182" s="118"/>
      <c r="L182" s="118"/>
      <c r="M182" s="118"/>
      <c r="N182" s="118"/>
    </row>
    <row r="183" spans="5:14" x14ac:dyDescent="0.15">
      <c r="E183" s="118"/>
      <c r="F183" s="118"/>
      <c r="G183" s="118"/>
      <c r="H183" s="118"/>
      <c r="I183" s="118"/>
      <c r="J183" s="118"/>
      <c r="K183" s="118"/>
      <c r="L183" s="118"/>
      <c r="M183" s="118"/>
      <c r="N183" s="118"/>
    </row>
    <row r="184" spans="5:14" x14ac:dyDescent="0.15">
      <c r="E184" s="118"/>
      <c r="F184" s="118"/>
      <c r="G184" s="118"/>
      <c r="H184" s="118"/>
      <c r="I184" s="118"/>
      <c r="J184" s="118"/>
      <c r="K184" s="118"/>
      <c r="L184" s="118"/>
      <c r="M184" s="118"/>
      <c r="N184" s="118"/>
    </row>
    <row r="185" spans="5:14" x14ac:dyDescent="0.15">
      <c r="E185" s="118"/>
      <c r="F185" s="118"/>
      <c r="G185" s="118"/>
      <c r="H185" s="118"/>
      <c r="I185" s="118"/>
      <c r="J185" s="118"/>
      <c r="K185" s="118"/>
      <c r="L185" s="118"/>
      <c r="M185" s="118"/>
      <c r="N185" s="118"/>
    </row>
    <row r="186" spans="5:14" x14ac:dyDescent="0.15">
      <c r="E186" s="118"/>
      <c r="F186" s="118"/>
      <c r="G186" s="118"/>
      <c r="H186" s="118"/>
      <c r="I186" s="118"/>
      <c r="J186" s="118"/>
      <c r="K186" s="118"/>
      <c r="L186" s="118"/>
      <c r="M186" s="118"/>
      <c r="N186" s="118"/>
    </row>
    <row r="187" spans="5:14" x14ac:dyDescent="0.15">
      <c r="E187" s="118"/>
      <c r="F187" s="118"/>
      <c r="G187" s="118"/>
      <c r="H187" s="118"/>
      <c r="I187" s="118"/>
      <c r="J187" s="118"/>
      <c r="K187" s="118"/>
      <c r="L187" s="118"/>
      <c r="M187" s="118"/>
      <c r="N187" s="118"/>
    </row>
    <row r="188" spans="5:14" x14ac:dyDescent="0.15">
      <c r="E188" s="118"/>
      <c r="F188" s="118"/>
      <c r="G188" s="118"/>
      <c r="H188" s="118"/>
      <c r="I188" s="118"/>
      <c r="J188" s="118"/>
      <c r="K188" s="118"/>
      <c r="L188" s="118"/>
      <c r="M188" s="118"/>
      <c r="N188" s="118"/>
    </row>
    <row r="189" spans="5:14" x14ac:dyDescent="0.15">
      <c r="E189" s="118"/>
      <c r="F189" s="118"/>
      <c r="G189" s="118"/>
      <c r="H189" s="118"/>
      <c r="I189" s="118"/>
      <c r="J189" s="118"/>
      <c r="K189" s="118"/>
      <c r="L189" s="118"/>
      <c r="M189" s="118"/>
      <c r="N189" s="118"/>
    </row>
    <row r="190" spans="5:14" x14ac:dyDescent="0.15">
      <c r="E190" s="118"/>
      <c r="F190" s="118"/>
      <c r="G190" s="118"/>
      <c r="H190" s="118"/>
      <c r="I190" s="118"/>
      <c r="J190" s="118"/>
      <c r="K190" s="118"/>
      <c r="L190" s="118"/>
      <c r="M190" s="118"/>
      <c r="N190" s="118"/>
    </row>
    <row r="191" spans="5:14" x14ac:dyDescent="0.15">
      <c r="E191" s="118"/>
      <c r="F191" s="118"/>
      <c r="G191" s="118"/>
      <c r="H191" s="118"/>
      <c r="I191" s="118"/>
      <c r="J191" s="118"/>
      <c r="K191" s="118"/>
      <c r="L191" s="118"/>
      <c r="M191" s="118"/>
      <c r="N191" s="118"/>
    </row>
    <row r="192" spans="5:14" x14ac:dyDescent="0.15">
      <c r="E192" s="118"/>
      <c r="F192" s="118"/>
      <c r="G192" s="118"/>
      <c r="H192" s="118"/>
      <c r="I192" s="118"/>
      <c r="J192" s="118"/>
      <c r="K192" s="118"/>
      <c r="L192" s="118"/>
      <c r="M192" s="118"/>
      <c r="N192" s="118"/>
    </row>
    <row r="193" spans="5:14" x14ac:dyDescent="0.15">
      <c r="E193" s="118"/>
      <c r="F193" s="118"/>
      <c r="G193" s="118"/>
      <c r="H193" s="118"/>
      <c r="I193" s="118"/>
      <c r="J193" s="118"/>
      <c r="K193" s="118"/>
      <c r="L193" s="118"/>
      <c r="M193" s="118"/>
      <c r="N193" s="118"/>
    </row>
    <row r="194" spans="5:14" x14ac:dyDescent="0.15">
      <c r="E194" s="118"/>
      <c r="F194" s="118"/>
      <c r="G194" s="118"/>
      <c r="H194" s="118"/>
      <c r="I194" s="118"/>
      <c r="J194" s="118"/>
      <c r="K194" s="118"/>
      <c r="L194" s="118"/>
      <c r="M194" s="118"/>
      <c r="N194" s="118"/>
    </row>
    <row r="195" spans="5:14" x14ac:dyDescent="0.15">
      <c r="E195" s="118"/>
      <c r="F195" s="118"/>
      <c r="G195" s="118"/>
      <c r="H195" s="118"/>
      <c r="I195" s="118"/>
      <c r="J195" s="118"/>
      <c r="K195" s="118"/>
      <c r="L195" s="118"/>
      <c r="M195" s="118"/>
      <c r="N195" s="118"/>
    </row>
    <row r="196" spans="5:14" x14ac:dyDescent="0.15">
      <c r="E196" s="118"/>
      <c r="F196" s="118"/>
      <c r="G196" s="118"/>
      <c r="H196" s="118"/>
      <c r="I196" s="118"/>
      <c r="J196" s="118"/>
      <c r="K196" s="118"/>
      <c r="L196" s="118"/>
      <c r="M196" s="118"/>
      <c r="N196" s="118"/>
    </row>
    <row r="197" spans="5:14" x14ac:dyDescent="0.15">
      <c r="E197" s="118"/>
      <c r="F197" s="118"/>
      <c r="G197" s="118"/>
      <c r="H197" s="118"/>
      <c r="I197" s="118"/>
      <c r="J197" s="118"/>
      <c r="K197" s="118"/>
      <c r="L197" s="118"/>
      <c r="M197" s="118"/>
      <c r="N197" s="118"/>
    </row>
    <row r="198" spans="5:14" x14ac:dyDescent="0.15">
      <c r="E198" s="118"/>
      <c r="F198" s="118"/>
      <c r="G198" s="118"/>
      <c r="H198" s="118"/>
      <c r="I198" s="118"/>
      <c r="J198" s="118"/>
      <c r="K198" s="118"/>
      <c r="L198" s="118"/>
      <c r="M198" s="118"/>
      <c r="N198" s="118"/>
    </row>
    <row r="199" spans="5:14" x14ac:dyDescent="0.15">
      <c r="E199" s="118"/>
      <c r="F199" s="118"/>
      <c r="G199" s="118"/>
      <c r="H199" s="118"/>
      <c r="I199" s="118"/>
      <c r="J199" s="118"/>
      <c r="K199" s="118"/>
      <c r="L199" s="118"/>
      <c r="M199" s="118"/>
      <c r="N199" s="118"/>
    </row>
    <row r="200" spans="5:14" x14ac:dyDescent="0.15">
      <c r="E200" s="118"/>
      <c r="F200" s="118"/>
      <c r="G200" s="118"/>
      <c r="H200" s="118"/>
      <c r="I200" s="118"/>
      <c r="J200" s="118"/>
      <c r="K200" s="118"/>
      <c r="L200" s="118"/>
      <c r="M200" s="118"/>
      <c r="N200" s="118"/>
    </row>
    <row r="201" spans="5:14" x14ac:dyDescent="0.15">
      <c r="E201" s="118"/>
      <c r="F201" s="118"/>
      <c r="G201" s="118"/>
      <c r="H201" s="118"/>
      <c r="I201" s="118"/>
      <c r="J201" s="118"/>
      <c r="K201" s="118"/>
      <c r="L201" s="118"/>
      <c r="M201" s="118"/>
      <c r="N201" s="118"/>
    </row>
    <row r="202" spans="5:14" x14ac:dyDescent="0.15">
      <c r="E202" s="118"/>
      <c r="F202" s="118"/>
      <c r="G202" s="118"/>
      <c r="H202" s="118"/>
      <c r="I202" s="118"/>
      <c r="J202" s="118"/>
      <c r="K202" s="118"/>
      <c r="L202" s="118"/>
      <c r="M202" s="118"/>
      <c r="N202" s="118"/>
    </row>
    <row r="203" spans="5:14" x14ac:dyDescent="0.15">
      <c r="E203" s="118"/>
      <c r="F203" s="118"/>
      <c r="G203" s="118"/>
      <c r="H203" s="118"/>
      <c r="I203" s="118"/>
      <c r="J203" s="118"/>
      <c r="K203" s="118"/>
      <c r="L203" s="118"/>
      <c r="M203" s="118"/>
      <c r="N203" s="118"/>
    </row>
    <row r="204" spans="5:14" x14ac:dyDescent="0.15">
      <c r="E204" s="118"/>
      <c r="F204" s="118"/>
      <c r="G204" s="118"/>
      <c r="H204" s="118"/>
      <c r="I204" s="118"/>
      <c r="J204" s="118"/>
      <c r="K204" s="118"/>
      <c r="L204" s="118"/>
      <c r="M204" s="118"/>
      <c r="N204" s="118"/>
    </row>
    <row r="205" spans="5:14" x14ac:dyDescent="0.15">
      <c r="E205" s="118"/>
      <c r="F205" s="118"/>
      <c r="G205" s="118"/>
      <c r="H205" s="118"/>
      <c r="I205" s="118"/>
      <c r="J205" s="118"/>
      <c r="K205" s="118"/>
      <c r="L205" s="118"/>
      <c r="M205" s="118"/>
      <c r="N205" s="118"/>
    </row>
    <row r="206" spans="5:14" x14ac:dyDescent="0.15">
      <c r="E206" s="118"/>
      <c r="F206" s="118"/>
      <c r="G206" s="118"/>
      <c r="H206" s="118"/>
      <c r="I206" s="118"/>
      <c r="J206" s="118"/>
      <c r="K206" s="118"/>
      <c r="L206" s="118"/>
      <c r="M206" s="118"/>
      <c r="N206" s="118"/>
    </row>
    <row r="207" spans="5:14" x14ac:dyDescent="0.15">
      <c r="E207" s="118"/>
      <c r="F207" s="118"/>
      <c r="G207" s="118"/>
      <c r="H207" s="118"/>
      <c r="I207" s="118"/>
      <c r="J207" s="118"/>
      <c r="K207" s="118"/>
      <c r="L207" s="118"/>
      <c r="M207" s="118"/>
      <c r="N207" s="118"/>
    </row>
    <row r="208" spans="5:14" x14ac:dyDescent="0.15">
      <c r="E208" s="118"/>
      <c r="F208" s="118"/>
      <c r="G208" s="118"/>
      <c r="H208" s="118"/>
      <c r="I208" s="118"/>
      <c r="J208" s="118"/>
      <c r="K208" s="118"/>
      <c r="L208" s="118"/>
      <c r="M208" s="118"/>
      <c r="N208" s="118"/>
    </row>
    <row r="209" spans="5:14" x14ac:dyDescent="0.15">
      <c r="E209" s="118"/>
      <c r="F209" s="118"/>
      <c r="G209" s="118"/>
      <c r="H209" s="118"/>
      <c r="I209" s="118"/>
      <c r="J209" s="118"/>
      <c r="K209" s="118"/>
      <c r="L209" s="118"/>
      <c r="M209" s="118"/>
      <c r="N209" s="118"/>
    </row>
    <row r="210" spans="5:14" x14ac:dyDescent="0.15">
      <c r="E210" s="118"/>
      <c r="F210" s="118"/>
      <c r="G210" s="118"/>
      <c r="H210" s="118"/>
      <c r="I210" s="118"/>
      <c r="J210" s="118"/>
      <c r="K210" s="118"/>
      <c r="L210" s="118"/>
      <c r="M210" s="118"/>
      <c r="N210" s="118"/>
    </row>
    <row r="211" spans="5:14" x14ac:dyDescent="0.15">
      <c r="E211" s="118"/>
      <c r="F211" s="118"/>
      <c r="G211" s="118"/>
      <c r="H211" s="118"/>
      <c r="I211" s="118"/>
      <c r="J211" s="118"/>
      <c r="K211" s="118"/>
      <c r="L211" s="118"/>
      <c r="M211" s="118"/>
      <c r="N211" s="118"/>
    </row>
    <row r="212" spans="5:14" x14ac:dyDescent="0.15">
      <c r="E212" s="118"/>
      <c r="F212" s="118"/>
      <c r="G212" s="118"/>
      <c r="H212" s="118"/>
      <c r="I212" s="118"/>
      <c r="J212" s="118"/>
      <c r="K212" s="118"/>
      <c r="L212" s="118"/>
      <c r="M212" s="118"/>
      <c r="N212" s="118"/>
    </row>
    <row r="213" spans="5:14" x14ac:dyDescent="0.15">
      <c r="E213" s="118"/>
      <c r="F213" s="118"/>
      <c r="G213" s="118"/>
      <c r="H213" s="118"/>
      <c r="I213" s="118"/>
      <c r="J213" s="118"/>
      <c r="K213" s="118"/>
      <c r="L213" s="118"/>
      <c r="M213" s="118"/>
      <c r="N213" s="118"/>
    </row>
    <row r="214" spans="5:14" x14ac:dyDescent="0.15">
      <c r="E214" s="118"/>
      <c r="F214" s="118"/>
      <c r="G214" s="118"/>
      <c r="H214" s="118"/>
      <c r="I214" s="118"/>
      <c r="J214" s="118"/>
      <c r="K214" s="118"/>
      <c r="L214" s="118"/>
      <c r="M214" s="118"/>
      <c r="N214" s="118"/>
    </row>
    <row r="215" spans="5:14" x14ac:dyDescent="0.15">
      <c r="E215" s="118"/>
      <c r="F215" s="118"/>
      <c r="G215" s="118"/>
      <c r="H215" s="118"/>
      <c r="I215" s="118"/>
      <c r="J215" s="118"/>
      <c r="K215" s="118"/>
      <c r="L215" s="118"/>
      <c r="M215" s="118"/>
      <c r="N215" s="118"/>
    </row>
    <row r="216" spans="5:14" x14ac:dyDescent="0.15">
      <c r="E216" s="118"/>
      <c r="F216" s="118"/>
      <c r="G216" s="118"/>
      <c r="H216" s="118"/>
      <c r="I216" s="118"/>
      <c r="J216" s="118"/>
      <c r="K216" s="118"/>
      <c r="L216" s="118"/>
      <c r="M216" s="118"/>
      <c r="N216" s="118"/>
    </row>
    <row r="217" spans="5:14" x14ac:dyDescent="0.15">
      <c r="E217" s="118"/>
      <c r="F217" s="118"/>
      <c r="G217" s="118"/>
      <c r="H217" s="118"/>
      <c r="I217" s="118"/>
      <c r="J217" s="118"/>
      <c r="K217" s="118"/>
      <c r="L217" s="118"/>
      <c r="M217" s="118"/>
      <c r="N217" s="118"/>
    </row>
    <row r="218" spans="5:14" x14ac:dyDescent="0.15">
      <c r="E218" s="118"/>
      <c r="F218" s="118"/>
      <c r="G218" s="118"/>
      <c r="H218" s="118"/>
      <c r="I218" s="118"/>
      <c r="J218" s="118"/>
      <c r="K218" s="118"/>
      <c r="L218" s="118"/>
      <c r="M218" s="118"/>
      <c r="N218" s="118"/>
    </row>
    <row r="219" spans="5:14" x14ac:dyDescent="0.15">
      <c r="E219" s="118"/>
      <c r="F219" s="118"/>
      <c r="G219" s="118"/>
      <c r="H219" s="118"/>
      <c r="I219" s="118"/>
      <c r="J219" s="118"/>
      <c r="K219" s="118"/>
      <c r="L219" s="118"/>
      <c r="M219" s="118"/>
      <c r="N219" s="118"/>
    </row>
    <row r="220" spans="5:14" x14ac:dyDescent="0.15">
      <c r="E220" s="118"/>
      <c r="F220" s="118"/>
      <c r="G220" s="118"/>
      <c r="H220" s="118"/>
      <c r="I220" s="118"/>
      <c r="J220" s="118"/>
      <c r="K220" s="118"/>
      <c r="L220" s="118"/>
      <c r="M220" s="118"/>
      <c r="N220" s="118"/>
    </row>
    <row r="221" spans="5:14" x14ac:dyDescent="0.15">
      <c r="E221" s="118"/>
      <c r="F221" s="118"/>
      <c r="G221" s="118"/>
      <c r="H221" s="118"/>
      <c r="I221" s="118"/>
      <c r="J221" s="118"/>
      <c r="K221" s="118"/>
      <c r="L221" s="118"/>
      <c r="M221" s="118"/>
      <c r="N221" s="118"/>
    </row>
    <row r="222" spans="5:14" x14ac:dyDescent="0.15">
      <c r="E222" s="118"/>
      <c r="F222" s="118"/>
      <c r="G222" s="118"/>
      <c r="H222" s="118"/>
      <c r="I222" s="118"/>
      <c r="J222" s="118"/>
      <c r="K222" s="118"/>
      <c r="L222" s="118"/>
      <c r="M222" s="118"/>
      <c r="N222" s="118"/>
    </row>
    <row r="223" spans="5:14" x14ac:dyDescent="0.15">
      <c r="E223" s="118"/>
      <c r="F223" s="118"/>
      <c r="G223" s="118"/>
      <c r="H223" s="118"/>
      <c r="I223" s="118"/>
      <c r="J223" s="118"/>
      <c r="K223" s="118"/>
      <c r="L223" s="118"/>
      <c r="M223" s="118"/>
      <c r="N223" s="118"/>
    </row>
    <row r="224" spans="5:14" x14ac:dyDescent="0.15">
      <c r="E224" s="118"/>
      <c r="F224" s="118"/>
      <c r="G224" s="118"/>
      <c r="H224" s="118"/>
      <c r="I224" s="118"/>
      <c r="J224" s="118"/>
      <c r="K224" s="118"/>
      <c r="L224" s="118"/>
      <c r="M224" s="118"/>
      <c r="N224" s="118"/>
    </row>
    <row r="225" spans="5:14" x14ac:dyDescent="0.15">
      <c r="E225" s="118"/>
      <c r="F225" s="118"/>
      <c r="G225" s="118"/>
      <c r="H225" s="118"/>
      <c r="I225" s="118"/>
      <c r="J225" s="118"/>
      <c r="K225" s="118"/>
      <c r="L225" s="118"/>
      <c r="M225" s="118"/>
      <c r="N225" s="118"/>
    </row>
    <row r="226" spans="5:14" x14ac:dyDescent="0.15">
      <c r="E226" s="118"/>
      <c r="F226" s="118"/>
      <c r="G226" s="118"/>
      <c r="H226" s="118"/>
      <c r="I226" s="118"/>
      <c r="J226" s="118"/>
      <c r="K226" s="118"/>
      <c r="L226" s="118"/>
      <c r="M226" s="118"/>
      <c r="N226" s="118"/>
    </row>
    <row r="227" spans="5:14" x14ac:dyDescent="0.15">
      <c r="E227" s="118"/>
      <c r="F227" s="118"/>
      <c r="G227" s="118"/>
      <c r="H227" s="118"/>
      <c r="I227" s="118"/>
      <c r="J227" s="118"/>
      <c r="K227" s="118"/>
      <c r="L227" s="118"/>
      <c r="M227" s="118"/>
      <c r="N227" s="118"/>
    </row>
    <row r="228" spans="5:14" x14ac:dyDescent="0.15">
      <c r="E228" s="118"/>
      <c r="F228" s="118"/>
      <c r="G228" s="118"/>
      <c r="H228" s="118"/>
      <c r="I228" s="118"/>
      <c r="J228" s="118"/>
      <c r="K228" s="118"/>
      <c r="L228" s="118"/>
      <c r="M228" s="118"/>
      <c r="N228" s="118"/>
    </row>
    <row r="229" spans="5:14" x14ac:dyDescent="0.15">
      <c r="E229" s="118"/>
      <c r="F229" s="118"/>
      <c r="G229" s="118"/>
      <c r="H229" s="118"/>
      <c r="I229" s="118"/>
      <c r="J229" s="118"/>
      <c r="K229" s="118"/>
      <c r="L229" s="118"/>
      <c r="M229" s="118"/>
      <c r="N229" s="118"/>
    </row>
    <row r="230" spans="5:14" x14ac:dyDescent="0.15">
      <c r="E230" s="118"/>
      <c r="F230" s="118"/>
      <c r="G230" s="118"/>
      <c r="H230" s="118"/>
      <c r="I230" s="118"/>
      <c r="J230" s="118"/>
      <c r="K230" s="118"/>
      <c r="L230" s="118"/>
      <c r="M230" s="118"/>
      <c r="N230" s="118"/>
    </row>
    <row r="231" spans="5:14" x14ac:dyDescent="0.15">
      <c r="E231" s="118"/>
      <c r="F231" s="118"/>
      <c r="G231" s="118"/>
      <c r="H231" s="118"/>
      <c r="I231" s="118"/>
      <c r="J231" s="118"/>
      <c r="K231" s="118"/>
      <c r="L231" s="118"/>
      <c r="M231" s="118"/>
      <c r="N231" s="118"/>
    </row>
    <row r="232" spans="5:14" x14ac:dyDescent="0.15">
      <c r="E232" s="118"/>
      <c r="F232" s="118"/>
      <c r="G232" s="118"/>
      <c r="H232" s="118"/>
      <c r="I232" s="118"/>
      <c r="J232" s="118"/>
      <c r="K232" s="118"/>
      <c r="L232" s="118"/>
      <c r="M232" s="118"/>
      <c r="N232" s="118"/>
    </row>
    <row r="233" spans="5:14" x14ac:dyDescent="0.15">
      <c r="E233" s="118"/>
      <c r="F233" s="118"/>
      <c r="G233" s="118"/>
      <c r="H233" s="118"/>
      <c r="I233" s="118"/>
      <c r="J233" s="118"/>
      <c r="K233" s="118"/>
      <c r="L233" s="118"/>
      <c r="M233" s="118"/>
      <c r="N233" s="118"/>
    </row>
    <row r="234" spans="5:14" x14ac:dyDescent="0.15">
      <c r="E234" s="118"/>
      <c r="F234" s="118"/>
      <c r="G234" s="118"/>
      <c r="H234" s="118"/>
      <c r="I234" s="118"/>
      <c r="J234" s="118"/>
      <c r="K234" s="118"/>
      <c r="L234" s="118"/>
      <c r="M234" s="118"/>
      <c r="N234" s="118"/>
    </row>
    <row r="235" spans="5:14" x14ac:dyDescent="0.15">
      <c r="E235" s="118"/>
      <c r="F235" s="118"/>
      <c r="G235" s="118"/>
      <c r="H235" s="118"/>
      <c r="I235" s="118"/>
      <c r="J235" s="118"/>
      <c r="K235" s="118"/>
      <c r="L235" s="118"/>
      <c r="M235" s="118"/>
      <c r="N235" s="118"/>
    </row>
    <row r="236" spans="5:14" x14ac:dyDescent="0.15">
      <c r="E236" s="118"/>
      <c r="F236" s="118"/>
      <c r="G236" s="118"/>
      <c r="H236" s="118"/>
      <c r="I236" s="118"/>
      <c r="J236" s="118"/>
      <c r="K236" s="118"/>
      <c r="L236" s="118"/>
      <c r="M236" s="118"/>
      <c r="N236" s="118"/>
    </row>
    <row r="237" spans="5:14" x14ac:dyDescent="0.15">
      <c r="E237" s="118"/>
      <c r="F237" s="118"/>
      <c r="G237" s="118"/>
      <c r="H237" s="118"/>
      <c r="I237" s="118"/>
      <c r="J237" s="118"/>
      <c r="K237" s="118"/>
      <c r="L237" s="118"/>
      <c r="M237" s="118"/>
      <c r="N237" s="118"/>
    </row>
    <row r="238" spans="5:14" x14ac:dyDescent="0.15">
      <c r="E238" s="118"/>
      <c r="F238" s="118"/>
      <c r="G238" s="118"/>
      <c r="H238" s="118"/>
      <c r="I238" s="118"/>
      <c r="J238" s="118"/>
      <c r="K238" s="118"/>
      <c r="L238" s="118"/>
      <c r="M238" s="118"/>
      <c r="N238" s="118"/>
    </row>
    <row r="239" spans="5:14" x14ac:dyDescent="0.15">
      <c r="E239" s="118"/>
      <c r="F239" s="118"/>
      <c r="G239" s="118"/>
      <c r="H239" s="118"/>
      <c r="I239" s="118"/>
      <c r="J239" s="118"/>
      <c r="K239" s="118"/>
      <c r="L239" s="118"/>
      <c r="M239" s="118"/>
      <c r="N239" s="118"/>
    </row>
    <row r="240" spans="5:14" x14ac:dyDescent="0.15">
      <c r="E240" s="118"/>
      <c r="F240" s="118"/>
      <c r="G240" s="118"/>
      <c r="H240" s="118"/>
      <c r="I240" s="118"/>
      <c r="J240" s="118"/>
      <c r="K240" s="118"/>
      <c r="L240" s="118"/>
      <c r="M240" s="118"/>
      <c r="N240" s="118"/>
    </row>
    <row r="241" spans="5:14" x14ac:dyDescent="0.15">
      <c r="E241" s="118"/>
      <c r="F241" s="118"/>
      <c r="G241" s="118"/>
      <c r="H241" s="118"/>
      <c r="I241" s="118"/>
      <c r="J241" s="118"/>
      <c r="K241" s="118"/>
      <c r="L241" s="118"/>
      <c r="M241" s="118"/>
      <c r="N241" s="118"/>
    </row>
    <row r="242" spans="5:14" x14ac:dyDescent="0.15">
      <c r="E242" s="118"/>
      <c r="F242" s="118"/>
      <c r="G242" s="118"/>
      <c r="H242" s="118"/>
      <c r="I242" s="118"/>
      <c r="J242" s="118"/>
      <c r="K242" s="118"/>
      <c r="L242" s="118"/>
      <c r="M242" s="118"/>
      <c r="N242" s="118"/>
    </row>
    <row r="243" spans="5:14" x14ac:dyDescent="0.15">
      <c r="E243" s="118"/>
      <c r="F243" s="118"/>
      <c r="G243" s="118"/>
      <c r="H243" s="118"/>
      <c r="I243" s="118"/>
      <c r="J243" s="118"/>
      <c r="K243" s="118"/>
      <c r="L243" s="118"/>
      <c r="M243" s="118"/>
      <c r="N243" s="118"/>
    </row>
    <row r="244" spans="5:14" x14ac:dyDescent="0.15">
      <c r="E244" s="118"/>
      <c r="F244" s="118"/>
      <c r="G244" s="118"/>
      <c r="H244" s="118"/>
      <c r="I244" s="118"/>
      <c r="J244" s="118"/>
      <c r="K244" s="118"/>
      <c r="L244" s="118"/>
      <c r="M244" s="118"/>
      <c r="N244" s="118"/>
    </row>
    <row r="245" spans="5:14" x14ac:dyDescent="0.15">
      <c r="E245" s="118"/>
      <c r="F245" s="118"/>
      <c r="G245" s="118"/>
      <c r="H245" s="118"/>
      <c r="I245" s="118"/>
      <c r="J245" s="118"/>
      <c r="K245" s="118"/>
      <c r="L245" s="118"/>
      <c r="M245" s="118"/>
      <c r="N245" s="118"/>
    </row>
    <row r="246" spans="5:14" x14ac:dyDescent="0.15">
      <c r="E246" s="118"/>
      <c r="F246" s="118"/>
      <c r="G246" s="118"/>
      <c r="H246" s="118"/>
      <c r="I246" s="118"/>
      <c r="J246" s="118"/>
      <c r="K246" s="118"/>
      <c r="L246" s="118"/>
      <c r="M246" s="118"/>
      <c r="N246" s="118"/>
    </row>
    <row r="247" spans="5:14" x14ac:dyDescent="0.15">
      <c r="E247" s="118"/>
      <c r="F247" s="118"/>
      <c r="G247" s="118"/>
      <c r="H247" s="118"/>
      <c r="I247" s="118"/>
      <c r="J247" s="118"/>
      <c r="K247" s="118"/>
      <c r="L247" s="118"/>
      <c r="M247" s="118"/>
      <c r="N247" s="118"/>
    </row>
    <row r="248" spans="5:14" x14ac:dyDescent="0.15">
      <c r="E248" s="118"/>
      <c r="F248" s="118"/>
      <c r="G248" s="118"/>
      <c r="H248" s="118"/>
      <c r="I248" s="118"/>
      <c r="J248" s="118"/>
      <c r="K248" s="118"/>
      <c r="L248" s="118"/>
      <c r="M248" s="118"/>
      <c r="N248" s="118"/>
    </row>
    <row r="249" spans="5:14" x14ac:dyDescent="0.15">
      <c r="E249" s="118"/>
      <c r="F249" s="118"/>
      <c r="G249" s="118"/>
      <c r="H249" s="118"/>
      <c r="I249" s="118"/>
      <c r="J249" s="118"/>
      <c r="K249" s="118"/>
      <c r="L249" s="118"/>
      <c r="M249" s="118"/>
      <c r="N249" s="118"/>
    </row>
    <row r="250" spans="5:14" x14ac:dyDescent="0.15">
      <c r="E250" s="118"/>
      <c r="F250" s="118"/>
      <c r="G250" s="118"/>
      <c r="H250" s="118"/>
      <c r="I250" s="118"/>
      <c r="J250" s="118"/>
      <c r="K250" s="118"/>
      <c r="L250" s="118"/>
      <c r="M250" s="118"/>
      <c r="N250" s="118"/>
    </row>
    <row r="251" spans="5:14" x14ac:dyDescent="0.15">
      <c r="E251" s="118"/>
      <c r="F251" s="118"/>
      <c r="G251" s="118"/>
      <c r="H251" s="118"/>
      <c r="I251" s="118"/>
      <c r="J251" s="118"/>
      <c r="K251" s="118"/>
      <c r="L251" s="118"/>
      <c r="M251" s="118"/>
      <c r="N251" s="118"/>
    </row>
    <row r="252" spans="5:14" x14ac:dyDescent="0.15">
      <c r="E252" s="118"/>
      <c r="F252" s="118"/>
      <c r="G252" s="118"/>
      <c r="H252" s="118"/>
      <c r="I252" s="118"/>
      <c r="J252" s="118"/>
      <c r="K252" s="118"/>
      <c r="L252" s="118"/>
      <c r="M252" s="118"/>
      <c r="N252" s="118"/>
    </row>
    <row r="253" spans="5:14" x14ac:dyDescent="0.15">
      <c r="E253" s="118"/>
      <c r="F253" s="118"/>
      <c r="G253" s="118"/>
      <c r="H253" s="118"/>
      <c r="I253" s="118"/>
      <c r="J253" s="118"/>
      <c r="K253" s="118"/>
      <c r="L253" s="118"/>
      <c r="M253" s="118"/>
      <c r="N253" s="118"/>
    </row>
    <row r="254" spans="5:14" x14ac:dyDescent="0.15">
      <c r="E254" s="118"/>
      <c r="F254" s="118"/>
      <c r="G254" s="118"/>
      <c r="H254" s="118"/>
      <c r="I254" s="118"/>
      <c r="J254" s="118"/>
      <c r="K254" s="118"/>
      <c r="L254" s="118"/>
      <c r="M254" s="118"/>
      <c r="N254" s="118"/>
    </row>
    <row r="255" spans="5:14" x14ac:dyDescent="0.15">
      <c r="E255" s="118"/>
      <c r="F255" s="118"/>
      <c r="G255" s="118"/>
      <c r="H255" s="118"/>
      <c r="I255" s="118"/>
      <c r="J255" s="118"/>
      <c r="K255" s="118"/>
      <c r="L255" s="118"/>
      <c r="M255" s="118"/>
      <c r="N255" s="118"/>
    </row>
    <row r="256" spans="5:14" x14ac:dyDescent="0.15">
      <c r="E256" s="118"/>
      <c r="F256" s="118"/>
      <c r="G256" s="118"/>
      <c r="H256" s="118"/>
      <c r="I256" s="118"/>
      <c r="J256" s="118"/>
      <c r="K256" s="118"/>
      <c r="L256" s="118"/>
      <c r="M256" s="118"/>
      <c r="N256" s="118"/>
    </row>
    <row r="257" spans="5:14" x14ac:dyDescent="0.15">
      <c r="E257" s="118"/>
      <c r="F257" s="118"/>
      <c r="G257" s="118"/>
      <c r="H257" s="118"/>
      <c r="I257" s="118"/>
      <c r="J257" s="118"/>
      <c r="K257" s="118"/>
      <c r="L257" s="118"/>
      <c r="M257" s="118"/>
      <c r="N257" s="118"/>
    </row>
    <row r="258" spans="5:14" x14ac:dyDescent="0.15">
      <c r="E258" s="118"/>
      <c r="F258" s="118"/>
      <c r="G258" s="118"/>
      <c r="H258" s="118"/>
      <c r="I258" s="118"/>
      <c r="J258" s="118"/>
      <c r="K258" s="118"/>
      <c r="L258" s="118"/>
      <c r="M258" s="118"/>
      <c r="N258" s="118"/>
    </row>
    <row r="259" spans="5:14" x14ac:dyDescent="0.15">
      <c r="E259" s="118"/>
      <c r="F259" s="118"/>
      <c r="G259" s="118"/>
      <c r="H259" s="118"/>
      <c r="I259" s="118"/>
      <c r="J259" s="118"/>
      <c r="K259" s="118"/>
      <c r="L259" s="118"/>
      <c r="M259" s="118"/>
      <c r="N259" s="118"/>
    </row>
    <row r="260" spans="5:14" x14ac:dyDescent="0.15">
      <c r="E260" s="118"/>
      <c r="F260" s="118"/>
      <c r="G260" s="118"/>
      <c r="H260" s="118"/>
      <c r="I260" s="118"/>
      <c r="J260" s="118"/>
      <c r="K260" s="118"/>
      <c r="L260" s="118"/>
      <c r="M260" s="118"/>
      <c r="N260" s="118"/>
    </row>
    <row r="261" spans="5:14" x14ac:dyDescent="0.15">
      <c r="E261" s="118"/>
      <c r="F261" s="118"/>
      <c r="G261" s="118"/>
      <c r="H261" s="118"/>
      <c r="I261" s="118"/>
      <c r="J261" s="118"/>
      <c r="K261" s="118"/>
      <c r="L261" s="118"/>
      <c r="M261" s="118"/>
      <c r="N261" s="118"/>
    </row>
    <row r="262" spans="5:14" x14ac:dyDescent="0.15">
      <c r="E262" s="118"/>
      <c r="F262" s="118"/>
      <c r="G262" s="118"/>
      <c r="H262" s="118"/>
      <c r="I262" s="118"/>
      <c r="J262" s="118"/>
      <c r="K262" s="118"/>
      <c r="L262" s="118"/>
      <c r="M262" s="118"/>
      <c r="N262" s="118"/>
    </row>
    <row r="263" spans="5:14" x14ac:dyDescent="0.15">
      <c r="E263" s="118"/>
      <c r="F263" s="118"/>
      <c r="G263" s="118"/>
      <c r="H263" s="118"/>
      <c r="I263" s="118"/>
      <c r="J263" s="118"/>
      <c r="K263" s="118"/>
      <c r="L263" s="118"/>
      <c r="M263" s="118"/>
      <c r="N263" s="118"/>
    </row>
    <row r="264" spans="5:14" x14ac:dyDescent="0.15">
      <c r="E264" s="118"/>
      <c r="F264" s="118"/>
      <c r="G264" s="118"/>
      <c r="H264" s="118"/>
      <c r="I264" s="118"/>
      <c r="J264" s="118"/>
      <c r="K264" s="118"/>
      <c r="L264" s="118"/>
      <c r="M264" s="118"/>
      <c r="N264" s="118"/>
    </row>
    <row r="265" spans="5:14" x14ac:dyDescent="0.15">
      <c r="E265" s="118"/>
      <c r="F265" s="118"/>
      <c r="G265" s="118"/>
      <c r="H265" s="118"/>
      <c r="I265" s="118"/>
      <c r="J265" s="118"/>
      <c r="K265" s="118"/>
      <c r="L265" s="118"/>
      <c r="M265" s="118"/>
      <c r="N265" s="118"/>
    </row>
    <row r="266" spans="5:14" x14ac:dyDescent="0.15">
      <c r="E266" s="118"/>
      <c r="F266" s="118"/>
      <c r="G266" s="118"/>
      <c r="H266" s="118"/>
      <c r="I266" s="118"/>
      <c r="J266" s="118"/>
      <c r="K266" s="118"/>
      <c r="L266" s="118"/>
      <c r="M266" s="118"/>
      <c r="N266" s="118"/>
    </row>
    <row r="267" spans="5:14" x14ac:dyDescent="0.15">
      <c r="E267" s="118"/>
      <c r="F267" s="118"/>
      <c r="G267" s="118"/>
      <c r="H267" s="118"/>
      <c r="I267" s="118"/>
      <c r="J267" s="118"/>
      <c r="K267" s="118"/>
      <c r="L267" s="118"/>
      <c r="M267" s="118"/>
      <c r="N267" s="118"/>
    </row>
    <row r="268" spans="5:14" x14ac:dyDescent="0.15">
      <c r="E268" s="118"/>
      <c r="F268" s="118"/>
      <c r="G268" s="118"/>
      <c r="H268" s="118"/>
      <c r="I268" s="118"/>
      <c r="J268" s="118"/>
      <c r="K268" s="118"/>
      <c r="L268" s="118"/>
      <c r="M268" s="118"/>
      <c r="N268" s="118"/>
    </row>
    <row r="269" spans="5:14" x14ac:dyDescent="0.15">
      <c r="E269" s="118"/>
      <c r="F269" s="118"/>
      <c r="G269" s="118"/>
      <c r="H269" s="118"/>
      <c r="I269" s="118"/>
      <c r="J269" s="118"/>
      <c r="K269" s="118"/>
      <c r="L269" s="118"/>
      <c r="M269" s="118"/>
      <c r="N269" s="118"/>
    </row>
    <row r="270" spans="5:14" x14ac:dyDescent="0.15">
      <c r="E270" s="118"/>
      <c r="F270" s="118"/>
      <c r="G270" s="118"/>
      <c r="H270" s="118"/>
      <c r="I270" s="118"/>
      <c r="J270" s="118"/>
      <c r="K270" s="118"/>
      <c r="L270" s="118"/>
      <c r="M270" s="118"/>
      <c r="N270" s="118"/>
    </row>
    <row r="271" spans="5:14" x14ac:dyDescent="0.15">
      <c r="E271" s="118"/>
      <c r="F271" s="118"/>
      <c r="G271" s="118"/>
      <c r="H271" s="118"/>
      <c r="I271" s="118"/>
      <c r="J271" s="118"/>
      <c r="K271" s="118"/>
      <c r="L271" s="118"/>
      <c r="M271" s="118"/>
      <c r="N271" s="118"/>
    </row>
    <row r="272" spans="5:14" x14ac:dyDescent="0.15">
      <c r="E272" s="118"/>
      <c r="F272" s="118"/>
      <c r="G272" s="118"/>
      <c r="H272" s="118"/>
      <c r="I272" s="118"/>
      <c r="J272" s="118"/>
      <c r="K272" s="118"/>
      <c r="L272" s="118"/>
      <c r="M272" s="118"/>
      <c r="N272" s="118"/>
    </row>
    <row r="273" spans="5:14" x14ac:dyDescent="0.15">
      <c r="E273" s="118"/>
      <c r="F273" s="118"/>
      <c r="G273" s="118"/>
      <c r="H273" s="118"/>
      <c r="I273" s="118"/>
      <c r="J273" s="118"/>
      <c r="K273" s="118"/>
      <c r="L273" s="118"/>
      <c r="M273" s="118"/>
      <c r="N273" s="118"/>
    </row>
    <row r="274" spans="5:14" x14ac:dyDescent="0.15">
      <c r="E274" s="118"/>
      <c r="F274" s="118"/>
      <c r="G274" s="118"/>
      <c r="H274" s="118"/>
      <c r="I274" s="118"/>
      <c r="J274" s="118"/>
      <c r="K274" s="118"/>
      <c r="L274" s="118"/>
      <c r="M274" s="118"/>
      <c r="N274" s="118"/>
    </row>
    <row r="275" spans="5:14" x14ac:dyDescent="0.15">
      <c r="E275" s="118"/>
      <c r="F275" s="118"/>
      <c r="G275" s="118"/>
      <c r="H275" s="118"/>
      <c r="I275" s="118"/>
      <c r="J275" s="118"/>
      <c r="K275" s="118"/>
      <c r="L275" s="118"/>
      <c r="M275" s="118"/>
      <c r="N275" s="118"/>
    </row>
    <row r="276" spans="5:14" x14ac:dyDescent="0.15">
      <c r="E276" s="118"/>
      <c r="F276" s="118"/>
      <c r="G276" s="118"/>
      <c r="H276" s="118"/>
      <c r="I276" s="118"/>
      <c r="J276" s="118"/>
      <c r="K276" s="118"/>
      <c r="L276" s="118"/>
      <c r="M276" s="118"/>
      <c r="N276" s="118"/>
    </row>
    <row r="277" spans="5:14" x14ac:dyDescent="0.15">
      <c r="E277" s="118"/>
      <c r="F277" s="118"/>
      <c r="G277" s="118"/>
      <c r="H277" s="118"/>
      <c r="I277" s="118"/>
      <c r="J277" s="118"/>
      <c r="K277" s="118"/>
      <c r="L277" s="118"/>
      <c r="M277" s="118"/>
      <c r="N277" s="118"/>
    </row>
    <row r="278" spans="5:14" x14ac:dyDescent="0.15">
      <c r="E278" s="118"/>
      <c r="F278" s="118"/>
      <c r="G278" s="118"/>
      <c r="H278" s="118"/>
      <c r="I278" s="118"/>
      <c r="J278" s="118"/>
      <c r="K278" s="118"/>
      <c r="L278" s="118"/>
      <c r="M278" s="118"/>
      <c r="N278" s="118"/>
    </row>
    <row r="279" spans="5:14" x14ac:dyDescent="0.15">
      <c r="E279" s="118"/>
      <c r="F279" s="118"/>
      <c r="G279" s="118"/>
      <c r="H279" s="118"/>
      <c r="I279" s="118"/>
      <c r="J279" s="118"/>
      <c r="K279" s="118"/>
      <c r="L279" s="118"/>
      <c r="M279" s="118"/>
      <c r="N279" s="118"/>
    </row>
    <row r="280" spans="5:14" x14ac:dyDescent="0.15">
      <c r="E280" s="118"/>
      <c r="F280" s="118"/>
      <c r="G280" s="118"/>
      <c r="H280" s="118"/>
      <c r="I280" s="118"/>
      <c r="J280" s="118"/>
      <c r="K280" s="118"/>
      <c r="L280" s="118"/>
      <c r="M280" s="118"/>
      <c r="N280" s="118"/>
    </row>
    <row r="281" spans="5:14" x14ac:dyDescent="0.15">
      <c r="E281" s="118"/>
      <c r="F281" s="118"/>
      <c r="G281" s="118"/>
      <c r="H281" s="118"/>
      <c r="I281" s="118"/>
      <c r="J281" s="118"/>
      <c r="K281" s="118"/>
      <c r="L281" s="118"/>
      <c r="M281" s="118"/>
      <c r="N281" s="118"/>
    </row>
    <row r="282" spans="5:14" x14ac:dyDescent="0.15">
      <c r="E282" s="118"/>
      <c r="F282" s="118"/>
      <c r="G282" s="118"/>
      <c r="H282" s="118"/>
      <c r="I282" s="118"/>
      <c r="J282" s="118"/>
      <c r="K282" s="118"/>
      <c r="L282" s="118"/>
      <c r="M282" s="118"/>
      <c r="N282" s="118"/>
    </row>
    <row r="283" spans="5:14" x14ac:dyDescent="0.15">
      <c r="E283" s="118"/>
      <c r="F283" s="118"/>
      <c r="G283" s="118"/>
      <c r="H283" s="118"/>
      <c r="I283" s="118"/>
      <c r="J283" s="118"/>
      <c r="K283" s="118"/>
      <c r="L283" s="118"/>
      <c r="M283" s="118"/>
      <c r="N283" s="118"/>
    </row>
    <row r="284" spans="5:14" x14ac:dyDescent="0.15">
      <c r="E284" s="118"/>
      <c r="F284" s="118"/>
      <c r="G284" s="118"/>
      <c r="H284" s="118"/>
      <c r="I284" s="118"/>
      <c r="J284" s="118"/>
      <c r="K284" s="118"/>
      <c r="L284" s="118"/>
      <c r="M284" s="118"/>
      <c r="N284" s="118"/>
    </row>
    <row r="285" spans="5:14" x14ac:dyDescent="0.15">
      <c r="E285" s="118"/>
      <c r="F285" s="118"/>
      <c r="G285" s="118"/>
      <c r="H285" s="118"/>
      <c r="I285" s="118"/>
      <c r="J285" s="118"/>
      <c r="K285" s="118"/>
      <c r="L285" s="118"/>
      <c r="M285" s="118"/>
      <c r="N285" s="118"/>
    </row>
    <row r="286" spans="5:14" x14ac:dyDescent="0.15">
      <c r="E286" s="118"/>
      <c r="F286" s="118"/>
      <c r="G286" s="118"/>
      <c r="H286" s="118"/>
      <c r="I286" s="118"/>
      <c r="J286" s="118"/>
      <c r="K286" s="118"/>
      <c r="L286" s="118"/>
      <c r="M286" s="118"/>
      <c r="N286" s="118"/>
    </row>
    <row r="287" spans="5:14" x14ac:dyDescent="0.15">
      <c r="E287" s="118"/>
      <c r="F287" s="118"/>
      <c r="G287" s="118"/>
      <c r="H287" s="118"/>
      <c r="I287" s="118"/>
      <c r="J287" s="118"/>
      <c r="K287" s="118"/>
      <c r="L287" s="118"/>
      <c r="M287" s="118"/>
      <c r="N287" s="118"/>
    </row>
    <row r="288" spans="5:14" x14ac:dyDescent="0.15">
      <c r="E288" s="118"/>
      <c r="F288" s="118"/>
      <c r="G288" s="118"/>
      <c r="H288" s="118"/>
      <c r="I288" s="118"/>
      <c r="J288" s="118"/>
      <c r="K288" s="118"/>
      <c r="L288" s="118"/>
      <c r="M288" s="118"/>
      <c r="N288" s="118"/>
    </row>
    <row r="289" spans="5:14" x14ac:dyDescent="0.15">
      <c r="E289" s="118"/>
      <c r="F289" s="118"/>
      <c r="G289" s="118"/>
      <c r="H289" s="118"/>
      <c r="I289" s="118"/>
      <c r="J289" s="118"/>
      <c r="K289" s="118"/>
      <c r="L289" s="118"/>
      <c r="M289" s="118"/>
      <c r="N289" s="118"/>
    </row>
    <row r="290" spans="5:14" x14ac:dyDescent="0.15">
      <c r="E290" s="118"/>
      <c r="F290" s="118"/>
      <c r="G290" s="118"/>
      <c r="H290" s="118"/>
      <c r="I290" s="118"/>
      <c r="J290" s="118"/>
      <c r="K290" s="118"/>
      <c r="L290" s="118"/>
      <c r="M290" s="118"/>
      <c r="N290" s="118"/>
    </row>
    <row r="291" spans="5:14" x14ac:dyDescent="0.15">
      <c r="E291" s="118"/>
      <c r="F291" s="118"/>
      <c r="G291" s="118"/>
      <c r="H291" s="118"/>
      <c r="I291" s="118"/>
      <c r="J291" s="118"/>
      <c r="K291" s="118"/>
      <c r="L291" s="118"/>
      <c r="M291" s="118"/>
      <c r="N291" s="118"/>
    </row>
    <row r="292" spans="5:14" x14ac:dyDescent="0.15">
      <c r="E292" s="118"/>
      <c r="F292" s="118"/>
      <c r="G292" s="118"/>
      <c r="H292" s="118"/>
      <c r="I292" s="118"/>
      <c r="J292" s="118"/>
      <c r="K292" s="118"/>
      <c r="L292" s="118"/>
      <c r="M292" s="118"/>
      <c r="N292" s="118"/>
    </row>
    <row r="293" spans="5:14" x14ac:dyDescent="0.15">
      <c r="E293" s="118"/>
      <c r="F293" s="118"/>
      <c r="G293" s="118"/>
      <c r="H293" s="118"/>
      <c r="I293" s="118"/>
      <c r="J293" s="118"/>
      <c r="K293" s="118"/>
      <c r="L293" s="118"/>
      <c r="M293" s="118"/>
      <c r="N293" s="118"/>
    </row>
    <row r="294" spans="5:14" x14ac:dyDescent="0.15">
      <c r="E294" s="118"/>
      <c r="F294" s="118"/>
      <c r="G294" s="118"/>
      <c r="H294" s="118"/>
      <c r="I294" s="118"/>
      <c r="J294" s="118"/>
      <c r="K294" s="118"/>
      <c r="L294" s="118"/>
      <c r="M294" s="118"/>
      <c r="N294" s="118"/>
    </row>
    <row r="295" spans="5:14" x14ac:dyDescent="0.15">
      <c r="E295" s="118"/>
      <c r="F295" s="118"/>
      <c r="G295" s="118"/>
      <c r="H295" s="118"/>
      <c r="I295" s="118"/>
      <c r="J295" s="118"/>
      <c r="K295" s="118"/>
      <c r="L295" s="118"/>
      <c r="M295" s="118"/>
      <c r="N295" s="118"/>
    </row>
    <row r="296" spans="5:14" x14ac:dyDescent="0.15">
      <c r="E296" s="118"/>
      <c r="F296" s="118"/>
      <c r="G296" s="118"/>
      <c r="H296" s="118"/>
      <c r="I296" s="118"/>
      <c r="J296" s="118"/>
      <c r="K296" s="118"/>
      <c r="L296" s="118"/>
      <c r="M296" s="118"/>
      <c r="N296" s="118"/>
    </row>
    <row r="297" spans="5:14" x14ac:dyDescent="0.15">
      <c r="E297" s="118"/>
      <c r="F297" s="118"/>
      <c r="G297" s="118"/>
      <c r="H297" s="118"/>
      <c r="I297" s="118"/>
      <c r="J297" s="118"/>
      <c r="K297" s="118"/>
      <c r="L297" s="118"/>
      <c r="M297" s="118"/>
      <c r="N297" s="118"/>
    </row>
    <row r="298" spans="5:14" x14ac:dyDescent="0.15">
      <c r="E298" s="118"/>
      <c r="F298" s="118"/>
      <c r="G298" s="118"/>
      <c r="H298" s="118"/>
      <c r="I298" s="118"/>
      <c r="J298" s="118"/>
      <c r="K298" s="118"/>
      <c r="L298" s="118"/>
      <c r="M298" s="118"/>
      <c r="N298" s="118"/>
    </row>
    <row r="299" spans="5:14" x14ac:dyDescent="0.15">
      <c r="E299" s="118"/>
      <c r="F299" s="118"/>
      <c r="G299" s="118"/>
      <c r="H299" s="118"/>
      <c r="I299" s="118"/>
      <c r="J299" s="118"/>
      <c r="K299" s="118"/>
      <c r="L299" s="118"/>
      <c r="M299" s="118"/>
      <c r="N299" s="118"/>
    </row>
    <row r="300" spans="5:14" x14ac:dyDescent="0.15">
      <c r="E300" s="118"/>
      <c r="F300" s="118"/>
      <c r="G300" s="118"/>
      <c r="H300" s="118"/>
      <c r="I300" s="118"/>
      <c r="J300" s="118"/>
      <c r="K300" s="118"/>
      <c r="L300" s="118"/>
      <c r="M300" s="118"/>
      <c r="N300" s="118"/>
    </row>
    <row r="301" spans="5:14" x14ac:dyDescent="0.15">
      <c r="E301" s="118"/>
      <c r="F301" s="118"/>
      <c r="G301" s="118"/>
      <c r="H301" s="118"/>
      <c r="I301" s="118"/>
      <c r="J301" s="118"/>
      <c r="K301" s="118"/>
      <c r="L301" s="118"/>
      <c r="M301" s="118"/>
      <c r="N301" s="118"/>
    </row>
    <row r="302" spans="5:14" x14ac:dyDescent="0.15">
      <c r="E302" s="118"/>
      <c r="F302" s="118"/>
      <c r="G302" s="118"/>
      <c r="H302" s="118"/>
      <c r="I302" s="118"/>
      <c r="J302" s="118"/>
      <c r="K302" s="118"/>
      <c r="L302" s="118"/>
      <c r="M302" s="118"/>
      <c r="N302" s="118"/>
    </row>
    <row r="303" spans="5:14" x14ac:dyDescent="0.15">
      <c r="E303" s="118"/>
      <c r="F303" s="118"/>
      <c r="G303" s="118"/>
      <c r="H303" s="118"/>
      <c r="I303" s="118"/>
      <c r="J303" s="118"/>
      <c r="K303" s="118"/>
      <c r="L303" s="118"/>
      <c r="M303" s="118"/>
      <c r="N303" s="118"/>
    </row>
    <row r="304" spans="5:14" x14ac:dyDescent="0.15">
      <c r="E304" s="118"/>
      <c r="F304" s="118"/>
      <c r="G304" s="118"/>
      <c r="H304" s="118"/>
      <c r="I304" s="118"/>
      <c r="J304" s="118"/>
      <c r="K304" s="118"/>
      <c r="L304" s="118"/>
      <c r="M304" s="118"/>
      <c r="N304" s="118"/>
    </row>
    <row r="305" spans="5:14" x14ac:dyDescent="0.15">
      <c r="E305" s="118"/>
      <c r="F305" s="118"/>
      <c r="G305" s="118"/>
      <c r="H305" s="118"/>
      <c r="I305" s="118"/>
      <c r="J305" s="118"/>
      <c r="K305" s="118"/>
      <c r="L305" s="118"/>
      <c r="M305" s="118"/>
      <c r="N305" s="118"/>
    </row>
    <row r="306" spans="5:14" x14ac:dyDescent="0.15">
      <c r="E306" s="118"/>
      <c r="F306" s="118"/>
      <c r="G306" s="118"/>
      <c r="H306" s="118"/>
      <c r="I306" s="118"/>
      <c r="J306" s="118"/>
      <c r="K306" s="118"/>
      <c r="L306" s="118"/>
      <c r="M306" s="118"/>
      <c r="N306" s="118"/>
    </row>
    <row r="307" spans="5:14" x14ac:dyDescent="0.15">
      <c r="E307" s="118"/>
      <c r="F307" s="118"/>
      <c r="G307" s="118"/>
      <c r="H307" s="118"/>
      <c r="I307" s="118"/>
      <c r="J307" s="118"/>
      <c r="K307" s="118"/>
      <c r="L307" s="118"/>
      <c r="M307" s="118"/>
      <c r="N307" s="118"/>
    </row>
    <row r="308" spans="5:14" x14ac:dyDescent="0.15">
      <c r="E308" s="118"/>
      <c r="F308" s="118"/>
      <c r="G308" s="118"/>
      <c r="H308" s="118"/>
      <c r="I308" s="118"/>
      <c r="J308" s="118"/>
      <c r="K308" s="118"/>
      <c r="L308" s="118"/>
      <c r="M308" s="118"/>
      <c r="N308" s="118"/>
    </row>
    <row r="309" spans="5:14" x14ac:dyDescent="0.15">
      <c r="E309" s="118"/>
      <c r="F309" s="118"/>
      <c r="G309" s="118"/>
      <c r="H309" s="118"/>
      <c r="I309" s="118"/>
      <c r="J309" s="118"/>
      <c r="K309" s="118"/>
      <c r="L309" s="118"/>
      <c r="M309" s="118"/>
      <c r="N309" s="118"/>
    </row>
    <row r="310" spans="5:14" x14ac:dyDescent="0.15">
      <c r="E310" s="118"/>
      <c r="F310" s="118"/>
      <c r="G310" s="118"/>
      <c r="H310" s="118"/>
      <c r="I310" s="118"/>
      <c r="J310" s="118"/>
      <c r="K310" s="118"/>
      <c r="L310" s="118"/>
      <c r="M310" s="118"/>
      <c r="N310" s="118"/>
    </row>
    <row r="311" spans="5:14" x14ac:dyDescent="0.15">
      <c r="E311" s="118"/>
      <c r="F311" s="118"/>
      <c r="G311" s="118"/>
      <c r="H311" s="118"/>
      <c r="I311" s="118"/>
      <c r="J311" s="118"/>
      <c r="K311" s="118"/>
      <c r="L311" s="118"/>
      <c r="M311" s="118"/>
      <c r="N311" s="118"/>
    </row>
    <row r="312" spans="5:14" x14ac:dyDescent="0.15">
      <c r="E312" s="118"/>
      <c r="F312" s="118"/>
      <c r="G312" s="118"/>
      <c r="H312" s="118"/>
      <c r="I312" s="118"/>
      <c r="J312" s="118"/>
      <c r="K312" s="118"/>
      <c r="L312" s="118"/>
      <c r="M312" s="118"/>
      <c r="N312" s="118"/>
    </row>
    <row r="313" spans="5:14" x14ac:dyDescent="0.15">
      <c r="E313" s="118"/>
      <c r="F313" s="118"/>
      <c r="G313" s="118"/>
      <c r="H313" s="118"/>
      <c r="I313" s="118"/>
      <c r="J313" s="118"/>
      <c r="K313" s="118"/>
      <c r="L313" s="118"/>
      <c r="M313" s="118"/>
      <c r="N313" s="118"/>
    </row>
    <row r="314" spans="5:14" x14ac:dyDescent="0.15">
      <c r="E314" s="118"/>
      <c r="F314" s="118"/>
      <c r="G314" s="118"/>
      <c r="H314" s="118"/>
      <c r="I314" s="118"/>
      <c r="J314" s="118"/>
      <c r="K314" s="118"/>
      <c r="L314" s="118"/>
      <c r="M314" s="118"/>
      <c r="N314" s="118"/>
    </row>
    <row r="315" spans="5:14" x14ac:dyDescent="0.15">
      <c r="E315" s="118"/>
      <c r="F315" s="118"/>
      <c r="G315" s="118"/>
      <c r="H315" s="118"/>
      <c r="I315" s="118"/>
      <c r="J315" s="118"/>
      <c r="K315" s="118"/>
      <c r="L315" s="118"/>
      <c r="M315" s="118"/>
      <c r="N315" s="118"/>
    </row>
    <row r="316" spans="5:14" x14ac:dyDescent="0.15">
      <c r="E316" s="118"/>
      <c r="F316" s="118"/>
      <c r="G316" s="118"/>
      <c r="H316" s="118"/>
      <c r="I316" s="118"/>
      <c r="J316" s="118"/>
      <c r="K316" s="118"/>
      <c r="L316" s="118"/>
      <c r="M316" s="118"/>
      <c r="N316" s="118"/>
    </row>
    <row r="317" spans="5:14" x14ac:dyDescent="0.15">
      <c r="E317" s="118"/>
      <c r="F317" s="118"/>
      <c r="G317" s="118"/>
      <c r="H317" s="118"/>
      <c r="I317" s="118"/>
      <c r="J317" s="118"/>
      <c r="K317" s="118"/>
      <c r="L317" s="118"/>
      <c r="M317" s="118"/>
      <c r="N317" s="118"/>
    </row>
    <row r="318" spans="5:14" x14ac:dyDescent="0.15">
      <c r="E318" s="118"/>
      <c r="F318" s="118"/>
      <c r="G318" s="118"/>
      <c r="H318" s="118"/>
      <c r="I318" s="118"/>
      <c r="J318" s="118"/>
      <c r="K318" s="118"/>
      <c r="L318" s="118"/>
      <c r="M318" s="118"/>
      <c r="N318" s="118"/>
    </row>
    <row r="319" spans="5:14" x14ac:dyDescent="0.15">
      <c r="E319" s="118"/>
      <c r="F319" s="118"/>
      <c r="G319" s="118"/>
      <c r="H319" s="118"/>
      <c r="I319" s="118"/>
      <c r="J319" s="118"/>
      <c r="K319" s="118"/>
      <c r="L319" s="118"/>
      <c r="M319" s="118"/>
      <c r="N319" s="118"/>
    </row>
    <row r="320" spans="5:14" x14ac:dyDescent="0.15">
      <c r="E320" s="118"/>
      <c r="F320" s="118"/>
      <c r="G320" s="118"/>
      <c r="H320" s="118"/>
      <c r="I320" s="118"/>
      <c r="J320" s="118"/>
      <c r="K320" s="118"/>
      <c r="L320" s="118"/>
      <c r="M320" s="118"/>
      <c r="N320" s="118"/>
    </row>
    <row r="321" spans="5:14" x14ac:dyDescent="0.15">
      <c r="E321" s="118"/>
      <c r="F321" s="118"/>
      <c r="G321" s="118"/>
      <c r="H321" s="118"/>
      <c r="I321" s="118"/>
      <c r="J321" s="118"/>
      <c r="K321" s="118"/>
      <c r="L321" s="118"/>
      <c r="M321" s="118"/>
      <c r="N321" s="118"/>
    </row>
    <row r="322" spans="5:14" x14ac:dyDescent="0.15">
      <c r="E322" s="118"/>
      <c r="F322" s="118"/>
      <c r="G322" s="118"/>
      <c r="H322" s="118"/>
      <c r="I322" s="118"/>
      <c r="J322" s="118"/>
      <c r="K322" s="118"/>
      <c r="L322" s="118"/>
      <c r="M322" s="118"/>
      <c r="N322" s="118"/>
    </row>
    <row r="323" spans="5:14" x14ac:dyDescent="0.15">
      <c r="E323" s="118"/>
      <c r="F323" s="118"/>
      <c r="G323" s="118"/>
      <c r="H323" s="118"/>
      <c r="I323" s="118"/>
      <c r="J323" s="118"/>
      <c r="K323" s="118"/>
      <c r="L323" s="118"/>
      <c r="M323" s="118"/>
      <c r="N323" s="118"/>
    </row>
    <row r="324" spans="5:14" x14ac:dyDescent="0.15">
      <c r="E324" s="118"/>
      <c r="F324" s="118"/>
      <c r="G324" s="118"/>
      <c r="H324" s="118"/>
      <c r="I324" s="118"/>
      <c r="J324" s="118"/>
      <c r="K324" s="118"/>
      <c r="L324" s="118"/>
      <c r="M324" s="118"/>
      <c r="N324" s="118"/>
    </row>
    <row r="325" spans="5:14" x14ac:dyDescent="0.15">
      <c r="E325" s="118"/>
      <c r="F325" s="118"/>
      <c r="G325" s="118"/>
      <c r="H325" s="118"/>
      <c r="I325" s="118"/>
      <c r="J325" s="118"/>
      <c r="K325" s="118"/>
      <c r="L325" s="118"/>
      <c r="M325" s="118"/>
      <c r="N325" s="118"/>
    </row>
    <row r="326" spans="5:14" x14ac:dyDescent="0.15">
      <c r="E326" s="118"/>
      <c r="F326" s="118"/>
      <c r="G326" s="118"/>
      <c r="H326" s="118"/>
      <c r="I326" s="118"/>
      <c r="J326" s="118"/>
      <c r="K326" s="118"/>
      <c r="L326" s="118"/>
      <c r="M326" s="118"/>
      <c r="N326" s="118"/>
    </row>
    <row r="327" spans="5:14" x14ac:dyDescent="0.15">
      <c r="E327" s="118"/>
      <c r="F327" s="118"/>
      <c r="G327" s="118"/>
      <c r="H327" s="118"/>
      <c r="I327" s="118"/>
      <c r="J327" s="118"/>
      <c r="K327" s="118"/>
      <c r="L327" s="118"/>
      <c r="M327" s="118"/>
      <c r="N327" s="118"/>
    </row>
    <row r="328" spans="5:14" x14ac:dyDescent="0.15">
      <c r="E328" s="118"/>
      <c r="F328" s="118"/>
      <c r="G328" s="118"/>
      <c r="H328" s="118"/>
      <c r="I328" s="118"/>
      <c r="J328" s="118"/>
      <c r="K328" s="118"/>
      <c r="L328" s="118"/>
      <c r="M328" s="118"/>
      <c r="N328" s="118"/>
    </row>
    <row r="329" spans="5:14" x14ac:dyDescent="0.15">
      <c r="E329" s="118"/>
      <c r="F329" s="118"/>
      <c r="G329" s="118"/>
      <c r="H329" s="118"/>
      <c r="I329" s="118"/>
      <c r="J329" s="118"/>
      <c r="K329" s="118"/>
      <c r="L329" s="118"/>
      <c r="M329" s="118"/>
      <c r="N329" s="118"/>
    </row>
    <row r="330" spans="5:14" x14ac:dyDescent="0.15">
      <c r="E330" s="118"/>
      <c r="F330" s="118"/>
      <c r="G330" s="118"/>
      <c r="H330" s="118"/>
      <c r="I330" s="118"/>
      <c r="J330" s="118"/>
      <c r="K330" s="118"/>
      <c r="L330" s="118"/>
      <c r="M330" s="118"/>
      <c r="N330" s="118"/>
    </row>
    <row r="331" spans="5:14" x14ac:dyDescent="0.15">
      <c r="E331" s="118"/>
      <c r="F331" s="118"/>
      <c r="G331" s="118"/>
      <c r="H331" s="118"/>
      <c r="I331" s="118"/>
      <c r="J331" s="118"/>
      <c r="K331" s="118"/>
      <c r="L331" s="118"/>
      <c r="M331" s="118"/>
      <c r="N331" s="118"/>
    </row>
    <row r="332" spans="5:14" x14ac:dyDescent="0.15">
      <c r="E332" s="118"/>
      <c r="F332" s="118"/>
      <c r="G332" s="118"/>
      <c r="H332" s="118"/>
      <c r="I332" s="118"/>
      <c r="J332" s="118"/>
      <c r="K332" s="118"/>
      <c r="L332" s="118"/>
      <c r="M332" s="118"/>
      <c r="N332" s="118"/>
    </row>
    <row r="333" spans="5:14" x14ac:dyDescent="0.15">
      <c r="E333" s="118"/>
      <c r="F333" s="118"/>
      <c r="G333" s="118"/>
      <c r="H333" s="118"/>
      <c r="I333" s="118"/>
      <c r="J333" s="118"/>
      <c r="K333" s="118"/>
      <c r="L333" s="118"/>
      <c r="M333" s="118"/>
      <c r="N333" s="118"/>
    </row>
    <row r="334" spans="5:14" x14ac:dyDescent="0.15">
      <c r="E334" s="118"/>
      <c r="F334" s="118"/>
      <c r="G334" s="118"/>
      <c r="H334" s="118"/>
      <c r="I334" s="118"/>
      <c r="J334" s="118"/>
      <c r="K334" s="118"/>
      <c r="L334" s="118"/>
      <c r="M334" s="118"/>
      <c r="N334" s="118"/>
    </row>
    <row r="335" spans="5:14" x14ac:dyDescent="0.15">
      <c r="E335" s="118"/>
      <c r="F335" s="118"/>
      <c r="G335" s="118"/>
      <c r="H335" s="118"/>
      <c r="I335" s="118"/>
      <c r="J335" s="118"/>
      <c r="K335" s="118"/>
      <c r="L335" s="118"/>
      <c r="M335" s="118"/>
      <c r="N335" s="118"/>
    </row>
    <row r="336" spans="5:14" x14ac:dyDescent="0.15">
      <c r="E336" s="118"/>
      <c r="F336" s="118"/>
      <c r="G336" s="118"/>
      <c r="H336" s="118"/>
      <c r="I336" s="118"/>
      <c r="J336" s="118"/>
      <c r="K336" s="118"/>
      <c r="L336" s="118"/>
      <c r="M336" s="118"/>
      <c r="N336" s="118"/>
    </row>
    <row r="337" spans="5:14" x14ac:dyDescent="0.15">
      <c r="E337" s="118"/>
      <c r="F337" s="118"/>
      <c r="G337" s="118"/>
      <c r="H337" s="118"/>
      <c r="I337" s="118"/>
      <c r="J337" s="118"/>
      <c r="K337" s="118"/>
      <c r="L337" s="118"/>
      <c r="M337" s="118"/>
      <c r="N337" s="118"/>
    </row>
    <row r="338" spans="5:14" x14ac:dyDescent="0.15">
      <c r="E338" s="118"/>
      <c r="F338" s="118"/>
      <c r="G338" s="118"/>
      <c r="H338" s="118"/>
      <c r="I338" s="118"/>
      <c r="J338" s="118"/>
      <c r="K338" s="118"/>
      <c r="L338" s="118"/>
      <c r="M338" s="118"/>
      <c r="N338" s="118"/>
    </row>
  </sheetData>
  <sheetProtection sheet="1" objects="1" scenarios="1"/>
  <mergeCells count="7">
    <mergeCell ref="B117:D117"/>
    <mergeCell ref="B2:D2"/>
    <mergeCell ref="B22:D22"/>
    <mergeCell ref="B41:D41"/>
    <mergeCell ref="B60:D60"/>
    <mergeCell ref="B79:D79"/>
    <mergeCell ref="B98:D98"/>
  </mergeCells>
  <phoneticPr fontId="1"/>
  <dataValidations count="1">
    <dataValidation imeMode="hiragana" allowBlank="1" showInputMessage="1" showErrorMessage="1" sqref="A5:XFD19 A25:XFD39 A44:XFD58 A63:XFD77 A82:XFD96 A101:XFD115 A120:XFD134"/>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292"/>
  <sheetViews>
    <sheetView zoomScale="85" zoomScaleNormal="85" workbookViewId="0">
      <selection activeCell="M290" sqref="M290"/>
    </sheetView>
  </sheetViews>
  <sheetFormatPr defaultRowHeight="13.5" x14ac:dyDescent="0.15"/>
  <sheetData>
    <row r="2" spans="1:1" x14ac:dyDescent="0.15">
      <c r="A2" s="105" t="s">
        <v>296</v>
      </c>
    </row>
    <row r="4" spans="1:1" x14ac:dyDescent="0.15">
      <c r="A4" s="105" t="s">
        <v>297</v>
      </c>
    </row>
    <row r="6" spans="1:1" x14ac:dyDescent="0.15">
      <c r="A6" s="105" t="s">
        <v>298</v>
      </c>
    </row>
    <row r="8" spans="1:1" x14ac:dyDescent="0.15">
      <c r="A8" t="s">
        <v>299</v>
      </c>
    </row>
    <row r="10" spans="1:1" x14ac:dyDescent="0.15">
      <c r="A10" t="s">
        <v>314</v>
      </c>
    </row>
    <row r="12" spans="1:1" x14ac:dyDescent="0.15">
      <c r="A12" t="s">
        <v>300</v>
      </c>
    </row>
    <row r="13" spans="1:1" x14ac:dyDescent="0.15">
      <c r="A13" t="s">
        <v>301</v>
      </c>
    </row>
    <row r="82" spans="1:1" x14ac:dyDescent="0.15">
      <c r="A82" t="s">
        <v>315</v>
      </c>
    </row>
    <row r="84" spans="1:1" x14ac:dyDescent="0.15">
      <c r="A84" t="s">
        <v>316</v>
      </c>
    </row>
    <row r="86" spans="1:1" x14ac:dyDescent="0.15">
      <c r="A86" t="s">
        <v>386</v>
      </c>
    </row>
    <row r="176" spans="1:1" x14ac:dyDescent="0.15">
      <c r="A176" s="105" t="s">
        <v>302</v>
      </c>
    </row>
    <row r="178" spans="1:1" x14ac:dyDescent="0.15">
      <c r="A178" t="s">
        <v>370</v>
      </c>
    </row>
    <row r="180" spans="1:1" x14ac:dyDescent="0.15">
      <c r="A180" t="s">
        <v>376</v>
      </c>
    </row>
    <row r="182" spans="1:1" x14ac:dyDescent="0.15">
      <c r="A182" t="s">
        <v>377</v>
      </c>
    </row>
    <row r="184" spans="1:1" x14ac:dyDescent="0.15">
      <c r="A184" s="105" t="s">
        <v>303</v>
      </c>
    </row>
    <row r="186" spans="1:1" x14ac:dyDescent="0.15">
      <c r="A186" t="s">
        <v>304</v>
      </c>
    </row>
    <row r="187" spans="1:1" x14ac:dyDescent="0.15">
      <c r="A187" t="s">
        <v>305</v>
      </c>
    </row>
    <row r="188" spans="1:1" x14ac:dyDescent="0.15">
      <c r="A188" t="s">
        <v>306</v>
      </c>
    </row>
    <row r="286" spans="1:1" ht="24" x14ac:dyDescent="0.25">
      <c r="A286" s="172" t="s">
        <v>387</v>
      </c>
    </row>
    <row r="288" spans="1:1" x14ac:dyDescent="0.15">
      <c r="A288" t="s">
        <v>378</v>
      </c>
    </row>
    <row r="290" spans="1:1" x14ac:dyDescent="0.15">
      <c r="A290" t="s">
        <v>379</v>
      </c>
    </row>
    <row r="292" spans="1:1" x14ac:dyDescent="0.15">
      <c r="A292" t="s">
        <v>380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概況・特記事項</vt:lpstr>
      <vt:lpstr>入力シート</vt:lpstr>
      <vt:lpstr>定型文入力</vt:lpstr>
      <vt:lpstr>使い方</vt:lpstr>
      <vt:lpstr>概況・特記事項!Print_Area</vt:lpstr>
      <vt:lpstr>入力シート!Print_Area</vt:lpstr>
      <vt:lpstr>意思の伝達</vt:lpstr>
      <vt:lpstr>特記③</vt:lpstr>
      <vt:lpstr>特記④</vt:lpstr>
      <vt:lpstr>被害的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2021-10-05T03:04:34Z</cp:lastPrinted>
  <dcterms:created xsi:type="dcterms:W3CDTF">2018-02-07T06:59:45Z</dcterms:created>
  <dcterms:modified xsi:type="dcterms:W3CDTF">2023-08-15T00:45:04Z</dcterms:modified>
</cp:coreProperties>
</file>