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l001\共有フォルダ\C soumu ka\zaimukeiri　（財務経理共通）\経営分析\R2決算　総務省作成\"/>
    </mc:Choice>
  </mc:AlternateContent>
  <workbookProtection workbookAlgorithmName="SHA-512" workbookHashValue="uzFLRLU9Mkx3QKsgxvyFUNYQl4646UcFUTsaAV6aeSbruw1yz56ga+x/pZjPOl3RKWcvUn/WqwaO+JVMOzGs3g==" workbookSaltValue="vWCl6ywJaTPxnhq5bTg8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<sst xmlns="http://schemas.openxmlformats.org/spreadsheetml/2006/main" count="231" uniqueCount="117">
  <si>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</si>
  <si>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</si>
  <si>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</si>
  <si>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</si>
  <si>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</si>
  <si>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</si>
  <si>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</si>
  <si>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</si>
  <si>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</si>
  <si>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</si>
  <si>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</si>
  <si>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</si>
  <si>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</si>
  <si>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</si>
  <si>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</si>
  <si>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</si>
  <si>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</si>
  <si>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</si>
  <si>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</si>
  <si>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</si>
  <si>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</si>
  <si>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</si>
  <si>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</si>
  <si>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</si>
  <si>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</si>
  <si>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</si>
  <si>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</si>
  <si>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</si>
  <si>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</si>
  <si>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</si>
  <si>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</si>
  <si>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</si>
  <si>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</si>
  <si>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</si>
  <si>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</si>
  <si>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</si>
  <si>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</si>
  <si>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</si>
  <si>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</si>
  <si>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</si>
  <si>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</si>
  <si>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</si>
  <si>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</si>
  <si>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</si>
  <si>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</si>
  <si>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</si>
  <si>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</si>
  <si>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</si>
  <si>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</si>
  <si>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</si>
  <si>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</si>
  <si>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</si>
  <si>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</si>
  <si>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</si>
  <si>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</si>
  <si>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</si>
  <si>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</si>
  <si>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</si>
  <si>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</si>
  <si>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</si>
  <si>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</si>
  <si>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</si>
  <si>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</si>
  <si>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</si>
  <si>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</si>
  <si>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</si>
  <si>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</si>
  <si>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</si>
  <si>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</si>
  <si>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</si>
  <si>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</si>
  <si>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</si>
  <si>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</si>
  <si>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</si>
  <si>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</si>
  <si>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</si>
  <si>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</si>
  <si>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</si>
  <si>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</si>
  <si>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</si>
  <si>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</si>
  <si>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</si>
  <si>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</si>
  <si>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</si>
  <si>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</si>
  <si>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</si>
  <si>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</si>
  <si>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</si>
  <si>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</si>
  <si>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</si>
  <si>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</si>
  <si>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</si>
  <si>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</si>
  <si>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</si>
  <si>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</si>
  <si>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</si>
  <si>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江別市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</si>
  <si>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</si>
  <si>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</si>
  <si>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</si>
  <si>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</si>
  <si>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</si>
  <si>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</si>
  <si>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</si>
  <si>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</si>
  <si>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</si>
  <si>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</si>
  <si>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</si>
  <si>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</si>
  <si>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</si>
  <si>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</si>
  <si>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</si>
  <si>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</si>
  <si>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</si>
  <si>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令和２年度の下水道事業は、前年度に続き経常収支比率が100％を超え、使用料収入に対する企業債残高の割合も類似団体の水準を大きく下回っていることから、現時点では健全経営が維持されていると判断している。
　１年以内の債務に対して支払うことのできる現金等の状況を示す流動比率が100％を下回っているのは、地方公営企業会計基準により1年以内に償還される企業債が流動負債とされることによるもので、支払い能力は担保されている。
　経費回収率は100％を超えており、汚水処理原価は類似団体と比較して低く、良好な状況を保っている。
　施設利用率も望ましいとされる高い数値を保っており、水洗化率もほぼ100％に近い状態となっている。</t>
    <rPh sb="1" eb="3">
      <t>レイワ</t>
    </rPh>
    <rPh sb="35" eb="38">
      <t>シヨウリョウ</t>
    </rPh>
    <rPh sb="38" eb="40">
      <t>シュウニュウ</t>
    </rPh>
    <rPh sb="41" eb="42">
      <t>タイ</t>
    </rPh>
    <rPh sb="122" eb="124">
      <t>ゲンキン</t>
    </rPh>
    <rPh sb="124" eb="125">
      <t>トウ</t>
    </rPh>
    <rPh sb="126" eb="128">
      <t>ジョウキョウ</t>
    </rPh>
    <rPh sb="129" eb="130">
      <t>シメ</t>
    </rPh>
    <rPh sb="221" eb="222">
      <t>コ</t>
    </rPh>
    <rPh sb="239" eb="241">
      <t>ヒカク</t>
    </rPh>
    <phoneticPr fontId="4"/>
  </si>
  <si>
    <r>
      <t>　令和２年度の有形固定資産減価償却率は52.65％となっている。この数値は全国平均や類似団体と比較して高く、法定耐用年数に近い資産が多く将来的に施設の更新が必要であることを示している。
　管渠老朽化率は前年度から少し上昇した。管渠のうち供用開始から50年を経過するものは今後も出てくるが、維持修繕が中心となるため、数値は上昇していくものと予測される。
　管渠改善率は管渠以外の施設を更新する必要もあり、0.17％と全国平均や類似団体を下回っている。</t>
    </r>
    <r>
      <rPr>
        <sz val="11"/>
        <rFont val="ＭＳ ゴシック"/>
        <family val="3"/>
        <charset val="128"/>
      </rPr>
      <t>計画的に管の状態を調査し、その結果に応じて修繕、管更生又は布設替えを行い、耐用年数を超えたものも機能を維持しながら活用していく。</t>
    </r>
    <rPh sb="1" eb="3">
      <t>レイワ</t>
    </rPh>
    <rPh sb="106" eb="107">
      <t>スコ</t>
    </rPh>
    <rPh sb="113" eb="115">
      <t>カンキョ</t>
    </rPh>
    <rPh sb="135" eb="137">
      <t>コンゴ</t>
    </rPh>
    <rPh sb="138" eb="139">
      <t>デ</t>
    </rPh>
    <rPh sb="144" eb="146">
      <t>イジ</t>
    </rPh>
    <rPh sb="146" eb="148">
      <t>シュウゼン</t>
    </rPh>
    <rPh sb="149" eb="151">
      <t>チュウシン</t>
    </rPh>
    <rPh sb="157" eb="159">
      <t>スウチ</t>
    </rPh>
    <rPh sb="160" eb="162">
      <t>ジョウショウ</t>
    </rPh>
    <rPh sb="169" eb="171">
      <t>ヨソク</t>
    </rPh>
    <rPh sb="207" eb="209">
      <t>ゼンコク</t>
    </rPh>
    <rPh sb="209" eb="211">
      <t>ヘイキン</t>
    </rPh>
    <rPh sb="217" eb="219">
      <t>シタマワ</t>
    </rPh>
    <phoneticPr fontId="4"/>
  </si>
  <si>
    <t>　下水道事業は現時点では健全な経営状態にある。
　今年度は経常収支比率、経費回収率ともに前年度を上回ったが、今後は人口減少や節水機器の普及により処理水量が減り、使用料収入は減少していくため、厳しい状況が見込まれる。
　一方で、管渠をはじめ老朽化が進む施設の維持・更新は計画的に行う必要がある。年度毎の事業費の平準化を図りながら、適切な投資を行っていく。
　今後は、令和元年度から10年間を計画期間とする上下水道ビジョンにおける長期的な収支見通しに基づき、引き続き効率的化等により費用の圧縮に努め、使用料収入と企業債の借入れとのバランスを取りながら、より一層健全な経営を目指していく。</t>
    <rPh sb="25" eb="28">
      <t>コンネンド</t>
    </rPh>
    <rPh sb="36" eb="38">
      <t>ケイヒ</t>
    </rPh>
    <rPh sb="38" eb="40">
      <t>カイシュウ</t>
    </rPh>
    <rPh sb="44" eb="47">
      <t>ゼンネンド</t>
    </rPh>
    <rPh sb="48" eb="50">
      <t>ウワマワ</t>
    </rPh>
    <rPh sb="54" eb="5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</si>
</sst>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0.19</c:v>
                </c:pt>
                <c:pt idx="2">
                  <c:v>0.16</c:v>
                </c:pt>
                <c:pt idx="3">
                  <c:v>0.21</c:v>
                </c:pt>
                <c:pt idx="4">
                  <c:v>0.17</c:v>
                </c:pt>
              </c:numCache>
            </c:numRef>
          </c:val>
          <c:extLst>
            <c:ext xmlns:c16="http://schemas.microsoft.com/office/drawing/2014/chart" uri="{C3380CC4-5D6E-409C-BE32-E72D297353CC}">
              <c16:uniqueId val="{00000000-C049-4987-B12D-74F4E2FEE9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C049-4987-B12D-74F4E2FEE9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88.33</c:v>
                </c:pt>
                <c:pt idx="1">
                  <c:v>82.2</c:v>
                </c:pt>
                <c:pt idx="2">
                  <c:v>80.52</c:v>
                </c:pt>
                <c:pt idx="3">
                  <c:v>74.86</c:v>
                </c:pt>
                <c:pt idx="4">
                  <c:v>76</c:v>
                </c:pt>
              </c:numCache>
            </c:numRef>
          </c:val>
          <c:extLst>
            <c:ext xmlns:c16="http://schemas.microsoft.com/office/drawing/2014/chart" uri="{C3380CC4-5D6E-409C-BE32-E72D297353CC}">
              <c16:uniqueId val="{00000000-CB2E-4C52-B166-B5B20A55A8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CB2E-4C52-B166-B5B20A55A8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99.47</c:v>
                </c:pt>
                <c:pt idx="1">
                  <c:v>99.5</c:v>
                </c:pt>
                <c:pt idx="2">
                  <c:v>99.51</c:v>
                </c:pt>
                <c:pt idx="3">
                  <c:v>99.55</c:v>
                </c:pt>
                <c:pt idx="4">
                  <c:v>99.53</c:v>
                </c:pt>
              </c:numCache>
            </c:numRef>
          </c:val>
          <c:extLst>
            <c:ext xmlns:c16="http://schemas.microsoft.com/office/drawing/2014/chart" uri="{C3380CC4-5D6E-409C-BE32-E72D297353CC}">
              <c16:uniqueId val="{00000000-EDB2-4249-90B6-C703F0F3A1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EDB2-4249-90B6-C703F0F3A1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106.73</c:v>
                </c:pt>
                <c:pt idx="1">
                  <c:v>106.62</c:v>
                </c:pt>
                <c:pt idx="2">
                  <c:v>105.31</c:v>
                </c:pt>
                <c:pt idx="3">
                  <c:v>104.29</c:v>
                </c:pt>
                <c:pt idx="4">
                  <c:v>106.05</c:v>
                </c:pt>
              </c:numCache>
            </c:numRef>
          </c:val>
          <c:extLst>
            <c:ext xmlns:c16="http://schemas.microsoft.com/office/drawing/2014/chart" uri="{C3380CC4-5D6E-409C-BE32-E72D297353CC}">
              <c16:uniqueId val="{00000000-C4B3-4EEC-9735-3062E4CE32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C4B3-4EEC-9735-3062E4CE32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47.25</c:v>
                </c:pt>
                <c:pt idx="1">
                  <c:v>48.61</c:v>
                </c:pt>
                <c:pt idx="2">
                  <c:v>49.78</c:v>
                </c:pt>
                <c:pt idx="3">
                  <c:v>50.96</c:v>
                </c:pt>
                <c:pt idx="4">
                  <c:v>52.65</c:v>
                </c:pt>
              </c:numCache>
            </c:numRef>
          </c:val>
          <c:extLst>
            <c:ext xmlns:c16="http://schemas.microsoft.com/office/drawing/2014/chart" uri="{C3380CC4-5D6E-409C-BE32-E72D297353CC}">
              <c16:uniqueId val="{00000000-104C-4261-9F97-3043A3511B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104C-4261-9F97-3043A3511B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2.96</c:v>
                </c:pt>
                <c:pt idx="1">
                  <c:v>4.96</c:v>
                </c:pt>
                <c:pt idx="2">
                  <c:v>8.33</c:v>
                </c:pt>
                <c:pt idx="3">
                  <c:v>8.8699999999999992</c:v>
                </c:pt>
                <c:pt idx="4">
                  <c:v>9.57</c:v>
                </c:pt>
              </c:numCache>
            </c:numRef>
          </c:val>
          <c:extLst>
            <c:ext xmlns:c16="http://schemas.microsoft.com/office/drawing/2014/chart" uri="{C3380CC4-5D6E-409C-BE32-E72D297353CC}">
              <c16:uniqueId val="{00000000-891C-40B8-9240-88B9C263CE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891C-40B8-9240-88B9C263CE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8E-4C64-AA1A-3AD20ACED9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A88E-4C64-AA1A-3AD20ACED9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77.349999999999994</c:v>
                </c:pt>
                <c:pt idx="1">
                  <c:v>81.86</c:v>
                </c:pt>
                <c:pt idx="2">
                  <c:v>70.77</c:v>
                </c:pt>
                <c:pt idx="3">
                  <c:v>73.27</c:v>
                </c:pt>
                <c:pt idx="4">
                  <c:v>88.8</c:v>
                </c:pt>
              </c:numCache>
            </c:numRef>
          </c:val>
          <c:extLst>
            <c:ext xmlns:c16="http://schemas.microsoft.com/office/drawing/2014/chart" uri="{C3380CC4-5D6E-409C-BE32-E72D297353CC}">
              <c16:uniqueId val="{00000000-8F9B-4BFF-9CCF-7AA38FA9D4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8F9B-4BFF-9CCF-7AA38FA9D4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296.13</c:v>
                </c:pt>
                <c:pt idx="1">
                  <c:v>293.02999999999997</c:v>
                </c:pt>
                <c:pt idx="2">
                  <c:v>289.82</c:v>
                </c:pt>
                <c:pt idx="3">
                  <c:v>288.33</c:v>
                </c:pt>
                <c:pt idx="4">
                  <c:v>278.18</c:v>
                </c:pt>
              </c:numCache>
            </c:numRef>
          </c:val>
          <c:extLst>
            <c:ext xmlns:c16="http://schemas.microsoft.com/office/drawing/2014/chart" uri="{C3380CC4-5D6E-409C-BE32-E72D297353CC}">
              <c16:uniqueId val="{00000000-D8B1-40F3-94F0-D8B1C7A3B3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D8B1-40F3-94F0-D8B1C7A3B3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110.15</c:v>
                </c:pt>
                <c:pt idx="1">
                  <c:v>109.35</c:v>
                </c:pt>
                <c:pt idx="2">
                  <c:v>106.16</c:v>
                </c:pt>
                <c:pt idx="3">
                  <c:v>103.15</c:v>
                </c:pt>
                <c:pt idx="4">
                  <c:v>106.84</c:v>
                </c:pt>
              </c:numCache>
            </c:numRef>
          </c:val>
          <c:extLst>
            <c:ext xmlns:c16="http://schemas.microsoft.com/office/drawing/2014/chart" uri="{C3380CC4-5D6E-409C-BE32-E72D297353CC}">
              <c16:uniqueId val="{00000000-BD90-4B1C-8A98-47997AF39B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BD90-4B1C-8A98-47997AF39B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99.95</c:v>
                </c:pt>
                <c:pt idx="1">
                  <c:v>101.07</c:v>
                </c:pt>
                <c:pt idx="2">
                  <c:v>103.45</c:v>
                </c:pt>
                <c:pt idx="3">
                  <c:v>107.86</c:v>
                </c:pt>
                <c:pt idx="4">
                  <c:v>103.84</c:v>
                </c:pt>
              </c:numCache>
            </c:numRef>
          </c:val>
          <c:extLst>
            <c:ext xmlns:c16="http://schemas.microsoft.com/office/drawing/2014/chart" uri="{C3380CC4-5D6E-409C-BE32-E72D297353CC}">
              <c16:uniqueId val="{00000000-DCE8-40B4-8068-E258846A48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DCE8-40B4-8068-E258846A48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江別市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119815</v>
      </c>
      <c r="AM8" s="51"/>
      <c r="AN8" s="51"/>
      <c r="AO8" s="51"/>
      <c r="AP8" s="51"/>
      <c r="AQ8" s="51"/>
      <c r="AR8" s="51"/>
      <c r="AS8" s="51"/>
      <c r="AT8" s="46">
        <f>データ!T6</f>
        <v>187.38</v>
      </c>
      <c r="AU8" s="46"/>
      <c r="AV8" s="46"/>
      <c r="AW8" s="46"/>
      <c r="AX8" s="46"/>
      <c r="AY8" s="46"/>
      <c r="AZ8" s="46"/>
      <c r="BA8" s="46"/>
      <c r="BB8" s="46">
        <f>データ!U6</f>
        <v>639.41999999999996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79.06</v>
      </c>
      <c r="J10" s="46"/>
      <c r="K10" s="46"/>
      <c r="L10" s="46"/>
      <c r="M10" s="46"/>
      <c r="N10" s="46"/>
      <c r="O10" s="46"/>
      <c r="P10" s="46">
        <f>データ!P6</f>
        <v>97.58</v>
      </c>
      <c r="Q10" s="46"/>
      <c r="R10" s="46"/>
      <c r="S10" s="46"/>
      <c r="T10" s="46"/>
      <c r="U10" s="46"/>
      <c r="V10" s="46"/>
      <c r="W10" s="46">
        <f>データ!Q6</f>
        <v>79.12</v>
      </c>
      <c r="X10" s="46"/>
      <c r="Y10" s="46"/>
      <c r="Z10" s="46"/>
      <c r="AA10" s="46"/>
      <c r="AB10" s="46"/>
      <c r="AC10" s="46"/>
      <c r="AD10" s="51">
        <f>データ!R6</f>
        <v>2343</v>
      </c>
      <c r="AE10" s="51"/>
      <c r="AF10" s="51"/>
      <c r="AG10" s="51"/>
      <c r="AH10" s="51"/>
      <c r="AI10" s="51"/>
      <c r="AJ10" s="51"/>
      <c r="AK10" s="2"/>
      <c r="AL10" s="51">
        <f>データ!V6</f>
        <v>116609</v>
      </c>
      <c r="AM10" s="51"/>
      <c r="AN10" s="51"/>
      <c r="AO10" s="51"/>
      <c r="AP10" s="51"/>
      <c r="AQ10" s="51"/>
      <c r="AR10" s="51"/>
      <c r="AS10" s="51"/>
      <c r="AT10" s="46">
        <f>データ!W6</f>
        <v>24.44</v>
      </c>
      <c r="AU10" s="46"/>
      <c r="AV10" s="46"/>
      <c r="AW10" s="46"/>
      <c r="AX10" s="46"/>
      <c r="AY10" s="46"/>
      <c r="AZ10" s="46"/>
      <c r="BA10" s="46"/>
      <c r="BB10" s="46">
        <f>データ!X6</f>
        <v>4771.24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d/OOdWOoyFhebtqCyN2+dTBHiOh7rOgX8ycVDJ+2IJczoIQUHGrKJzFRg9b0Wk1+1D2OTMQCcjXymQE2lSSyw==" saltValue="o+qiraSC+cr0J0MtS2WN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12173</v>
      </c>
      <c r="D6" s="33">
        <f t="shared" si="3"/>
        <v>46</v>
      </c>
      <c r="E6" s="33">
        <f t="shared" si="3"/>
        <v>17</v>
      </c>
      <c r="F6" s="33">
        <f t="shared" si="3"/>
        <v>1</v>
      </c>
      <c r="G6" s="33">
        <f t="shared" si="3"/>
        <v>0</v>
      </c>
      <c r="H6" s="33" t="str">
        <f t="shared" si="3"/>
        <v>北海道　江別市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79.06</v>
      </c>
      <c r="P6" s="34">
        <f t="shared" si="3"/>
        <v>97.58</v>
      </c>
      <c r="Q6" s="34">
        <f t="shared" si="3"/>
        <v>79.12</v>
      </c>
      <c r="R6" s="34">
        <f t="shared" si="3"/>
        <v>2343</v>
      </c>
      <c r="S6" s="34">
        <f t="shared" si="3"/>
        <v>119815</v>
      </c>
      <c r="T6" s="34">
        <f t="shared" si="3"/>
        <v>187.38</v>
      </c>
      <c r="U6" s="34">
        <f t="shared" si="3"/>
        <v>639.41999999999996</v>
      </c>
      <c r="V6" s="34">
        <f t="shared" si="3"/>
        <v>116609</v>
      </c>
      <c r="W6" s="34">
        <f t="shared" si="3"/>
        <v>24.44</v>
      </c>
      <c r="X6" s="34">
        <f t="shared" si="3"/>
        <v>4771.24</v>
      </c>
      <c r="Y6" s="35">
        <f>IF(Y7="",NA(),Y7)</f>
        <v>106.73</v>
      </c>
      <c r="Z6" s="35">
        <f t="shared" ref="Z6:AH6" si="4">IF(Z7="",NA(),Z7)</f>
        <v>106.62</v>
      </c>
      <c r="AA6" s="35">
        <f t="shared" si="4"/>
        <v>105.31</v>
      </c>
      <c r="AB6" s="35">
        <f t="shared" si="4"/>
        <v>104.29</v>
      </c>
      <c r="AC6" s="35">
        <f t="shared" si="4"/>
        <v>106.05</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77.349999999999994</v>
      </c>
      <c r="AV6" s="35">
        <f t="shared" ref="AV6:BD6" si="6">IF(AV7="",NA(),AV7)</f>
        <v>81.86</v>
      </c>
      <c r="AW6" s="35">
        <f t="shared" si="6"/>
        <v>70.77</v>
      </c>
      <c r="AX6" s="35">
        <f t="shared" si="6"/>
        <v>73.27</v>
      </c>
      <c r="AY6" s="35">
        <f t="shared" si="6"/>
        <v>88.8</v>
      </c>
      <c r="AZ6" s="35">
        <f t="shared" si="6"/>
        <v>49.96</v>
      </c>
      <c r="BA6" s="35">
        <f t="shared" si="6"/>
        <v>58.04</v>
      </c>
      <c r="BB6" s="35">
        <f t="shared" si="6"/>
        <v>62.12</v>
      </c>
      <c r="BC6" s="35">
        <f t="shared" si="6"/>
        <v>61.57</v>
      </c>
      <c r="BD6" s="35">
        <f t="shared" si="6"/>
        <v>60.82</v>
      </c>
      <c r="BE6" s="34" t="str">
        <f>IF(BE7="","",IF(BE7="-","【-】","【"&amp;SUBSTITUTE(TEXT(BE7,"#,##0.00"),"-","△")&amp;"】"))</f>
        <v>【67.52】</v>
      </c>
      <c r="BF6" s="35">
        <f>IF(BF7="",NA(),BF7)</f>
        <v>296.13</v>
      </c>
      <c r="BG6" s="35">
        <f t="shared" ref="BG6:BO6" si="7">IF(BG7="",NA(),BG7)</f>
        <v>293.02999999999997</v>
      </c>
      <c r="BH6" s="35">
        <f t="shared" si="7"/>
        <v>289.82</v>
      </c>
      <c r="BI6" s="35">
        <f t="shared" si="7"/>
        <v>288.33</v>
      </c>
      <c r="BJ6" s="35">
        <f t="shared" si="7"/>
        <v>278.18</v>
      </c>
      <c r="BK6" s="35">
        <f t="shared" si="7"/>
        <v>970.35</v>
      </c>
      <c r="BL6" s="35">
        <f t="shared" si="7"/>
        <v>917.29</v>
      </c>
      <c r="BM6" s="35">
        <f t="shared" si="7"/>
        <v>875.53</v>
      </c>
      <c r="BN6" s="35">
        <f t="shared" si="7"/>
        <v>867.39</v>
      </c>
      <c r="BO6" s="35">
        <f t="shared" si="7"/>
        <v>920.83</v>
      </c>
      <c r="BP6" s="34" t="str">
        <f>IF(BP7="","",IF(BP7="-","【-】","【"&amp;SUBSTITUTE(TEXT(BP7,"#,##0.00"),"-","△")&amp;"】"))</f>
        <v>【705.21】</v>
      </c>
      <c r="BQ6" s="35">
        <f>IF(BQ7="",NA(),BQ7)</f>
        <v>110.15</v>
      </c>
      <c r="BR6" s="35">
        <f t="shared" ref="BR6:BZ6" si="8">IF(BR7="",NA(),BR7)</f>
        <v>109.35</v>
      </c>
      <c r="BS6" s="35">
        <f t="shared" si="8"/>
        <v>106.16</v>
      </c>
      <c r="BT6" s="35">
        <f t="shared" si="8"/>
        <v>103.15</v>
      </c>
      <c r="BU6" s="35">
        <f t="shared" si="8"/>
        <v>106.84</v>
      </c>
      <c r="BV6" s="35">
        <f t="shared" si="8"/>
        <v>99.26</v>
      </c>
      <c r="BW6" s="35">
        <f t="shared" si="8"/>
        <v>99.67</v>
      </c>
      <c r="BX6" s="35">
        <f t="shared" si="8"/>
        <v>99.83</v>
      </c>
      <c r="BY6" s="35">
        <f t="shared" si="8"/>
        <v>100.91</v>
      </c>
      <c r="BZ6" s="35">
        <f t="shared" si="8"/>
        <v>99.82</v>
      </c>
      <c r="CA6" s="34" t="str">
        <f>IF(CA7="","",IF(CA7="-","【-】","【"&amp;SUBSTITUTE(TEXT(CA7,"#,##0.00"),"-","△")&amp;"】"))</f>
        <v>【98.96】</v>
      </c>
      <c r="CB6" s="35">
        <f>IF(CB7="",NA(),CB7)</f>
        <v>99.95</v>
      </c>
      <c r="CC6" s="35">
        <f t="shared" ref="CC6:CK6" si="9">IF(CC7="",NA(),CC7)</f>
        <v>101.07</v>
      </c>
      <c r="CD6" s="35">
        <f t="shared" si="9"/>
        <v>103.45</v>
      </c>
      <c r="CE6" s="35">
        <f t="shared" si="9"/>
        <v>107.86</v>
      </c>
      <c r="CF6" s="35">
        <f t="shared" si="9"/>
        <v>103.84</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88.33</v>
      </c>
      <c r="CN6" s="35">
        <f t="shared" ref="CN6:CV6" si="10">IF(CN7="",NA(),CN7)</f>
        <v>82.2</v>
      </c>
      <c r="CO6" s="35">
        <f t="shared" si="10"/>
        <v>80.52</v>
      </c>
      <c r="CP6" s="35">
        <f t="shared" si="10"/>
        <v>74.86</v>
      </c>
      <c r="CQ6" s="35">
        <f t="shared" si="10"/>
        <v>76</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99.47</v>
      </c>
      <c r="CY6" s="35">
        <f t="shared" ref="CY6:DG6" si="11">IF(CY7="",NA(),CY7)</f>
        <v>99.5</v>
      </c>
      <c r="CZ6" s="35">
        <f t="shared" si="11"/>
        <v>99.51</v>
      </c>
      <c r="DA6" s="35">
        <f t="shared" si="11"/>
        <v>99.55</v>
      </c>
      <c r="DB6" s="35">
        <f t="shared" si="11"/>
        <v>99.53</v>
      </c>
      <c r="DC6" s="35">
        <f t="shared" si="11"/>
        <v>93.5</v>
      </c>
      <c r="DD6" s="35">
        <f t="shared" si="11"/>
        <v>93.86</v>
      </c>
      <c r="DE6" s="35">
        <f t="shared" si="11"/>
        <v>93.96</v>
      </c>
      <c r="DF6" s="35">
        <f t="shared" si="11"/>
        <v>94.06</v>
      </c>
      <c r="DG6" s="35">
        <f t="shared" si="11"/>
        <v>94.41</v>
      </c>
      <c r="DH6" s="34" t="str">
        <f>IF(DH7="","",IF(DH7="-","【-】","【"&amp;SUBSTITUTE(TEXT(DH7,"#,##0.00"),"-","△")&amp;"】"))</f>
        <v>【95.57】</v>
      </c>
      <c r="DI6" s="35">
        <f>IF(DI7="",NA(),DI7)</f>
        <v>47.25</v>
      </c>
      <c r="DJ6" s="35">
        <f t="shared" ref="DJ6:DR6" si="12">IF(DJ7="",NA(),DJ7)</f>
        <v>48.61</v>
      </c>
      <c r="DK6" s="35">
        <f t="shared" si="12"/>
        <v>49.78</v>
      </c>
      <c r="DL6" s="35">
        <f t="shared" si="12"/>
        <v>50.96</v>
      </c>
      <c r="DM6" s="35">
        <f t="shared" si="12"/>
        <v>52.65</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2.96</v>
      </c>
      <c r="DU6" s="35">
        <f t="shared" ref="DU6:EC6" si="13">IF(DU7="",NA(),DU7)</f>
        <v>4.96</v>
      </c>
      <c r="DV6" s="35">
        <f t="shared" si="13"/>
        <v>8.33</v>
      </c>
      <c r="DW6" s="35">
        <f t="shared" si="13"/>
        <v>8.8699999999999992</v>
      </c>
      <c r="DX6" s="35">
        <f t="shared" si="13"/>
        <v>9.57</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0.01</v>
      </c>
      <c r="EF6" s="35">
        <f t="shared" ref="EF6:EN6" si="14">IF(EF7="",NA(),EF7)</f>
        <v>0.19</v>
      </c>
      <c r="EG6" s="35">
        <f t="shared" si="14"/>
        <v>0.16</v>
      </c>
      <c r="EH6" s="35">
        <f t="shared" si="14"/>
        <v>0.21</v>
      </c>
      <c r="EI6" s="35">
        <f t="shared" si="14"/>
        <v>0.17</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12173</v>
      </c>
      <c r="D7" s="37">
        <v>46</v>
      </c>
      <c r="E7" s="37">
        <v>17</v>
      </c>
      <c r="F7" s="37">
        <v>1</v>
      </c>
      <c r="G7" s="37">
        <v>0</v>
      </c>
      <c r="H7" s="37" t="s">
        <v>96</v>
      </c>
      <c r="I7" s="37" t="s">
        <v>97</v>
      </c>
      <c r="J7" s="37" t="s">
        <v>98</v>
      </c>
      <c r="K7" s="37" t="s">
        <v>99</v>
      </c>
      <c r="L7" s="37" t="s">
        <v>100</v>
      </c>
      <c r="M7" s="37" t="s">
        <v>101</v>
      </c>
      <c r="N7" s="38" t="s">
        <v>102</v>
      </c>
      <c r="O7" s="38">
        <v>79.06</v>
      </c>
      <c r="P7" s="38">
        <v>97.58</v>
      </c>
      <c r="Q7" s="38">
        <v>79.12</v>
      </c>
      <c r="R7" s="38">
        <v>2343</v>
      </c>
      <c r="S7" s="38">
        <v>119815</v>
      </c>
      <c r="T7" s="38">
        <v>187.38</v>
      </c>
      <c r="U7" s="38">
        <v>639.41999999999996</v>
      </c>
      <c r="V7" s="38">
        <v>116609</v>
      </c>
      <c r="W7" s="38">
        <v>24.44</v>
      </c>
      <c r="X7" s="38">
        <v>4771.24</v>
      </c>
      <c r="Y7" s="38">
        <v>106.73</v>
      </c>
      <c r="Z7" s="38">
        <v>106.62</v>
      </c>
      <c r="AA7" s="38">
        <v>105.31</v>
      </c>
      <c r="AB7" s="38">
        <v>104.29</v>
      </c>
      <c r="AC7" s="38">
        <v>106.05</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77.349999999999994</v>
      </c>
      <c r="AV7" s="38">
        <v>81.86</v>
      </c>
      <c r="AW7" s="38">
        <v>70.77</v>
      </c>
      <c r="AX7" s="38">
        <v>73.27</v>
      </c>
      <c r="AY7" s="38">
        <v>88.8</v>
      </c>
      <c r="AZ7" s="38">
        <v>49.96</v>
      </c>
      <c r="BA7" s="38">
        <v>58.04</v>
      </c>
      <c r="BB7" s="38">
        <v>62.12</v>
      </c>
      <c r="BC7" s="38">
        <v>61.57</v>
      </c>
      <c r="BD7" s="38">
        <v>60.82</v>
      </c>
      <c r="BE7" s="38">
        <v>67.52</v>
      </c>
      <c r="BF7" s="38">
        <v>296.13</v>
      </c>
      <c r="BG7" s="38">
        <v>293.02999999999997</v>
      </c>
      <c r="BH7" s="38">
        <v>289.82</v>
      </c>
      <c r="BI7" s="38">
        <v>288.33</v>
      </c>
      <c r="BJ7" s="38">
        <v>278.18</v>
      </c>
      <c r="BK7" s="38">
        <v>970.35</v>
      </c>
      <c r="BL7" s="38">
        <v>917.29</v>
      </c>
      <c r="BM7" s="38">
        <v>875.53</v>
      </c>
      <c r="BN7" s="38">
        <v>867.39</v>
      </c>
      <c r="BO7" s="38">
        <v>920.83</v>
      </c>
      <c r="BP7" s="38">
        <v>705.21</v>
      </c>
      <c r="BQ7" s="38">
        <v>110.15</v>
      </c>
      <c r="BR7" s="38">
        <v>109.35</v>
      </c>
      <c r="BS7" s="38">
        <v>106.16</v>
      </c>
      <c r="BT7" s="38">
        <v>103.15</v>
      </c>
      <c r="BU7" s="38">
        <v>106.84</v>
      </c>
      <c r="BV7" s="38">
        <v>99.26</v>
      </c>
      <c r="BW7" s="38">
        <v>99.67</v>
      </c>
      <c r="BX7" s="38">
        <v>99.83</v>
      </c>
      <c r="BY7" s="38">
        <v>100.91</v>
      </c>
      <c r="BZ7" s="38">
        <v>99.82</v>
      </c>
      <c r="CA7" s="38">
        <v>98.96</v>
      </c>
      <c r="CB7" s="38">
        <v>99.95</v>
      </c>
      <c r="CC7" s="38">
        <v>101.07</v>
      </c>
      <c r="CD7" s="38">
        <v>103.45</v>
      </c>
      <c r="CE7" s="38">
        <v>107.86</v>
      </c>
      <c r="CF7" s="38">
        <v>103.84</v>
      </c>
      <c r="CG7" s="38">
        <v>159.53</v>
      </c>
      <c r="CH7" s="38">
        <v>159.6</v>
      </c>
      <c r="CI7" s="38">
        <v>158.94</v>
      </c>
      <c r="CJ7" s="38">
        <v>158.04</v>
      </c>
      <c r="CK7" s="38">
        <v>156.77000000000001</v>
      </c>
      <c r="CL7" s="38">
        <v>134.52000000000001</v>
      </c>
      <c r="CM7" s="38">
        <v>88.33</v>
      </c>
      <c r="CN7" s="38">
        <v>82.2</v>
      </c>
      <c r="CO7" s="38">
        <v>80.52</v>
      </c>
      <c r="CP7" s="38">
        <v>74.86</v>
      </c>
      <c r="CQ7" s="38">
        <v>76</v>
      </c>
      <c r="CR7" s="38">
        <v>67.040000000000006</v>
      </c>
      <c r="CS7" s="38">
        <v>66.34</v>
      </c>
      <c r="CT7" s="38">
        <v>67.069999999999993</v>
      </c>
      <c r="CU7" s="38">
        <v>66.78</v>
      </c>
      <c r="CV7" s="38">
        <v>67</v>
      </c>
      <c r="CW7" s="38">
        <v>59.57</v>
      </c>
      <c r="CX7" s="38">
        <v>99.47</v>
      </c>
      <c r="CY7" s="38">
        <v>99.5</v>
      </c>
      <c r="CZ7" s="38">
        <v>99.51</v>
      </c>
      <c r="DA7" s="38">
        <v>99.55</v>
      </c>
      <c r="DB7" s="38">
        <v>99.53</v>
      </c>
      <c r="DC7" s="38">
        <v>93.5</v>
      </c>
      <c r="DD7" s="38">
        <v>93.86</v>
      </c>
      <c r="DE7" s="38">
        <v>93.96</v>
      </c>
      <c r="DF7" s="38">
        <v>94.06</v>
      </c>
      <c r="DG7" s="38">
        <v>94.41</v>
      </c>
      <c r="DH7" s="38">
        <v>95.57</v>
      </c>
      <c r="DI7" s="38">
        <v>47.25</v>
      </c>
      <c r="DJ7" s="38">
        <v>48.61</v>
      </c>
      <c r="DK7" s="38">
        <v>49.78</v>
      </c>
      <c r="DL7" s="38">
        <v>50.96</v>
      </c>
      <c r="DM7" s="38">
        <v>52.65</v>
      </c>
      <c r="DN7" s="38">
        <v>28.81</v>
      </c>
      <c r="DO7" s="38">
        <v>31.19</v>
      </c>
      <c r="DP7" s="38">
        <v>33.090000000000003</v>
      </c>
      <c r="DQ7" s="38">
        <v>34.33</v>
      </c>
      <c r="DR7" s="38">
        <v>34.15</v>
      </c>
      <c r="DS7" s="38">
        <v>36.520000000000003</v>
      </c>
      <c r="DT7" s="38">
        <v>2.96</v>
      </c>
      <c r="DU7" s="38">
        <v>4.96</v>
      </c>
      <c r="DV7" s="38">
        <v>8.33</v>
      </c>
      <c r="DW7" s="38">
        <v>8.8699999999999992</v>
      </c>
      <c r="DX7" s="38">
        <v>9.57</v>
      </c>
      <c r="DY7" s="38">
        <v>3.84</v>
      </c>
      <c r="DZ7" s="38">
        <v>4.3099999999999996</v>
      </c>
      <c r="EA7" s="38">
        <v>5.04</v>
      </c>
      <c r="EB7" s="38">
        <v>5.1100000000000003</v>
      </c>
      <c r="EC7" s="38">
        <v>5.18</v>
      </c>
      <c r="ED7" s="38">
        <v>5.72</v>
      </c>
      <c r="EE7" s="38">
        <v>0.01</v>
      </c>
      <c r="EF7" s="38">
        <v>0.19</v>
      </c>
      <c r="EG7" s="38">
        <v>0.16</v>
      </c>
      <c r="EH7" s="38">
        <v>0.21</v>
      </c>
      <c r="EI7" s="38">
        <v>0.17</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敬</cp:lastModifiedBy>
  <cp:lastPrinted>2022-01-18T04:59:13Z</cp:lastPrinted>
  <dcterms:created xsi:type="dcterms:W3CDTF">2021-12-03T07:06:15Z</dcterms:created>
  <dcterms:modified xsi:type="dcterms:W3CDTF">2022-02-28T06:10:44Z</dcterms:modified>
  <cp:category/>
</cp:coreProperties>
</file>