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9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BW36" i="9"/>
  <c r="BE36" i="9"/>
  <c r="C36" i="9"/>
  <c r="BW35" i="9"/>
  <c r="BE35" i="9"/>
  <c r="CO34" i="9"/>
  <c r="CO35" i="9" s="1"/>
  <c r="CO36" i="9" s="1"/>
  <c r="BW34" i="9"/>
  <c r="BE34"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AM36" i="9" s="1"/>
</calcChain>
</file>

<file path=xl/sharedStrings.xml><?xml version="1.0" encoding="utf-8"?>
<sst xmlns="http://schemas.openxmlformats.org/spreadsheetml/2006/main" count="979" uniqueCount="541">
  <si>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</si>
  <si>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</si>
  <si>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</si>
  <si>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</si>
  <si>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</si>
  <si>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</si>
  <si>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</si>
  <si>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</si>
  <si>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</si>
  <si>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</si>
  <si>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</si>
  <si>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</si>
  <si>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</si>
  <si>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</si>
  <si>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</si>
  <si>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</si>
  <si>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</si>
  <si>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</si>
  <si>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</si>
  <si>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</si>
  <si>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</si>
  <si>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</si>
  <si>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</si>
  <si>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</si>
  <si>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</si>
  <si>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</si>
  <si>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</si>
  <si>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</si>
  <si>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</si>
  <si>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</si>
  <si>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</si>
  <si>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</si>
  <si>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</si>
  <si>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</si>
  <si>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</si>
  <si>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</si>
  <si>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</si>
  <si>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</si>
  <si>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</si>
  <si>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</si>
  <si>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</si>
  <si>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</si>
  <si>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</si>
  <si>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</si>
  <si>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</si>
  <si>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</si>
  <si>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</si>
  <si>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</si>
  <si>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</si>
  <si>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</si>
  <si>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</si>
  <si>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</si>
  <si>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</si>
  <si>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</si>
  <si>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</si>
  <si>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</si>
  <si>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</si>
  <si>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</si>
  <si>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</si>
  <si>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</si>
  <si>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</si>
  <si>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</si>
  <si>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</si>
  <si>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</si>
  <si>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</si>
  <si>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</si>
  <si>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</si>
  <si>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</si>
  <si>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</si>
  <si>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</si>
  <si>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</si>
  <si>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</si>
  <si>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</si>
  <si>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</si>
  <si>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</si>
  <si>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</si>
  <si>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</si>
  <si>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</si>
  <si>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</si>
  <si>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</si>
  <si>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</si>
  <si>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</si>
  <si>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</si>
  <si>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</si>
  <si>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</si>
  <si>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</si>
  <si>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</si>
  <si>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</si>
  <si>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</si>
  <si>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</si>
  <si>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</si>
  <si>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</si>
  <si>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</si>
  <si>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</si>
  <si>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</si>
  <si>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</si>
  <si>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</si>
  <si>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</si>
  <si>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</si>
  <si>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</si>
  <si>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</si>
  <si>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</si>
  <si>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</si>
  <si>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</si>
  <si>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</si>
  <si>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</si>
  <si>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</si>
  <si>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</si>
  <si>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</si>
  <si>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</si>
  <si>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</si>
  <si>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</si>
  <si>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</si>
  <si>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</si>
  <si>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</si>
  <si>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</si>
  <si>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</si>
  <si>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</si>
  <si>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</si>
  <si>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</si>
  <si>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</si>
  <si>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</si>
  <si>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</si>
  <si>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</si>
  <si>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</si>
  <si>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</si>
  <si>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</si>
  <si>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</si>
  <si>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</si>
  <si>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</si>
  <si>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</si>
  <si>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</si>
  <si>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</si>
  <si>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</si>
  <si>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</si>
  <si>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</si>
  <si>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</si>
  <si>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</si>
  <si>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</si>
  <si>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</si>
  <si>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</si>
  <si>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</si>
  <si>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</si>
  <si>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</si>
  <si>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</si>
  <si>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</si>
  <si>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</si>
  <si>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</si>
  <si>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</si>
  <si>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</si>
  <si>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</si>
  <si>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</si>
  <si>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</si>
  <si>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</si>
  <si>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</si>
  <si>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</si>
  <si>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</si>
  <si>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</si>
  <si>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</si>
  <si>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</si>
  <si>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</si>
  <si>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</si>
  <si>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</si>
  <si>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</si>
  <si>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</si>
  <si>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</si>
  <si>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</si>
  <si>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</si>
  <si>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</si>
  <si>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</si>
  <si>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</si>
  <si>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</si>
  <si>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</si>
  <si>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</si>
  <si>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</si>
  <si>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</si>
  <si>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</si>
  <si>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</si>
  <si>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</si>
  <si>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</si>
  <si>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</si>
  <si>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</si>
  <si>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</si>
  <si>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</si>
  <si>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</si>
  <si>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</si>
  <si>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</si>
  <si>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</si>
  <si>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</si>
  <si>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</si>
  <si>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</si>
  <si>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</si>
  <si>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</si>
  <si>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</si>
  <si>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</si>
  <si>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北海道江別市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</si>
  <si>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</si>
  <si>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</si>
  <si>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</si>
  <si>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</si>
  <si>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</si>
  <si>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</si>
  <si>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</si>
  <si>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</si>
  <si>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</si>
  <si>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</si>
  <si>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</si>
  <si>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</si>
  <si>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</si>
  <si>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</si>
  <si>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</si>
  <si>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</si>
  <si>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</si>
  <si>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</si>
  <si>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</si>
  <si>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</si>
  <si>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</si>
  <si>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</si>
  <si>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</si>
  <si>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</si>
  <si>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</si>
  <si>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</si>
  <si>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</si>
  <si>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</si>
  <si>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</si>
  <si>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</si>
  <si>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</si>
  <si>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</si>
  <si>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</si>
  <si>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</si>
  <si>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</si>
  <si>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</si>
  <si>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</si>
  <si>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</si>
  <si>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</si>
  <si>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</si>
  <si>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</si>
  <si>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</si>
  <si>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</si>
  <si>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</si>
  <si>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</si>
  <si>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</si>
  <si>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</si>
  <si>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</si>
  <si>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</si>
  <si>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</si>
  <si>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</si>
  <si>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</si>
  <si>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</si>
  <si>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</si>
  <si>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</si>
  <si>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</si>
  <si>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</si>
  <si>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</si>
  <si>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</si>
  <si>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</si>
  <si>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</si>
  <si>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</si>
  <si>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</si>
  <si>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</si>
  <si>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</si>
  <si>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</si>
  <si>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</si>
  <si>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</si>
  <si>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</si>
  <si>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</si>
  <si>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</si>
  <si>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</si>
  <si>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</si>
  <si>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</si>
  <si>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</si>
  <si>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</si>
  <si>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</si>
  <si>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</si>
  <si>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</si>
  <si>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</si>
  <si>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</si>
  <si>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</si>
  <si>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</si>
  <si>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</si>
  <si>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</si>
  <si>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</si>
  <si>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</si>
  <si>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</si>
  <si>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</si>
  <si>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</si>
  <si>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</si>
  <si>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</si>
  <si>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</si>
  <si>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</si>
  <si>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</si>
  <si>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</si>
  <si>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</si>
  <si>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</si>
  <si>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</si>
  <si>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</si>
  <si>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</si>
  <si>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</si>
  <si>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</si>
  <si>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</si>
  <si>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</si>
  <si>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</si>
  <si>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</si>
  <si>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</si>
  <si>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</si>
  <si>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</si>
  <si>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</si>
  <si>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</si>
  <si>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</si>
  <si>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</si>
  <si>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</si>
  <si>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</si>
  <si>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</si>
  <si>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</si>
  <si>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</si>
  <si>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</si>
  <si>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</si>
  <si>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</si>
  <si>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</si>
  <si>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</si>
  <si>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</si>
  <si>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</si>
  <si>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</si>
  <si>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</si>
  <si>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</si>
  <si>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</si>
  <si>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</si>
  <si>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</si>
  <si>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</si>
  <si>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</si>
  <si>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</si>
  <si>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</si>
  <si>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</si>
  <si>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</si>
  <si>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</si>
  <si>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</si>
  <si>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</si>
  <si>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</si>
  <si>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</si>
  <si>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</si>
  <si>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</si>
  <si>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</si>
  <si>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</si>
  <si>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</si>
  <si>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北海道江別市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</si>
  <si>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</si>
  <si>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</si>
  <si>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</si>
  <si>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</si>
  <si>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</si>
  <si>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</si>
  <si>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</si>
  <si>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</si>
  <si>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</si>
  <si>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</si>
  <si>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</si>
  <si>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</si>
  <si>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</si>
  <si>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</si>
  <si>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</si>
  <si>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</si>
  <si>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</si>
  <si>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</si>
  <si>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</si>
  <si>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</si>
  <si>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基本財産基金運用特別会計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</si>
  <si>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</si>
  <si>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</si>
  <si>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</si>
  <si>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</si>
  <si>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</si>
  <si>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</si>
  <si>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</si>
  <si>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</si>
  <si>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</si>
  <si>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</si>
  <si>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</si>
  <si>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</si>
  <si>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</si>
  <si>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</si>
  <si>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</si>
  <si>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</si>
  <si>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</si>
  <si>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</si>
  <si>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</si>
  <si>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</si>
  <si>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</si>
  <si>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</si>
  <si>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</si>
  <si>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</si>
  <si>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</si>
  <si>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</si>
  <si>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</si>
  <si>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</si>
  <si>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</si>
  <si>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</si>
  <si>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</si>
  <si>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</si>
  <si>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</si>
  <si>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</si>
  <si>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</si>
  <si>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</si>
  <si>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</si>
  <si>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</si>
  <si>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</si>
  <si>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</si>
  <si>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</si>
  <si>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</si>
  <si>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</si>
  <si>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</si>
  <si>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</si>
  <si>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</si>
  <si>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</si>
  <si>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</si>
  <si>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</si>
  <si>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</si>
  <si>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</si>
  <si>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</si>
  <si>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</si>
  <si>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</si>
  <si>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</si>
  <si>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</si>
  <si>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</si>
  <si>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</si>
  <si>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</si>
  <si>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</si>
  <si>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</si>
  <si>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</si>
  <si>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</si>
  <si>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</si>
  <si>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</si>
  <si>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</si>
  <si>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</si>
  <si>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</si>
  <si>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</si>
  <si>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</si>
  <si>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</si>
  <si>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</si>
  <si>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</si>
  <si>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</si>
  <si>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</si>
  <si>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</si>
  <si>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</si>
  <si>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</si>
  <si>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</si>
  <si>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</si>
  <si>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</si>
  <si>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</si>
  <si>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</si>
  <si>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</si>
  <si>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</si>
  <si>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</si>
  <si>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</si>
  <si>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</si>
  <si>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</si>
  <si>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</si>
  <si>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</si>
  <si>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</si>
  <si>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</si>
  <si>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</si>
  <si>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</si>
  <si>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</si>
  <si>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</si>
  <si>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</si>
  <si>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</si>
  <si>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</si>
  <si>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</si>
  <si>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</si>
  <si>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</si>
  <si>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</si>
  <si>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</si>
  <si>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</si>
  <si>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</si>
  <si>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</si>
  <si>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</si>
  <si>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</si>
  <si>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</si>
  <si>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</si>
  <si>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</si>
  <si>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</si>
  <si>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</si>
  <si>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</si>
  <si>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</si>
  <si>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</si>
  <si>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</si>
  <si>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</si>
  <si>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</si>
  <si>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</si>
  <si>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</si>
  <si>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</si>
  <si>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</si>
  <si>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</si>
  <si>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</si>
  <si>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</si>
  <si>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</si>
  <si>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</si>
  <si>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</si>
  <si>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</si>
  <si>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</si>
  <si>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</si>
  <si>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</si>
  <si>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</si>
  <si>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</si>
  <si>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</si>
  <si>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</si>
  <si>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</si>
  <si>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</si>
  <si>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</si>
  <si>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</si>
  <si>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</si>
  <si>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</si>
  <si>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</si>
  <si>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</si>
  <si>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</si>
  <si>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</si>
  <si>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</si>
  <si>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</si>
  <si>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</si>
  <si>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</si>
  <si>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</si>
  <si>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0.50</t>
  </si>
  <si>
    <t>下水道事業会計</t>
  </si>
  <si>
    <t>水道事業会計</t>
  </si>
  <si>
    <t>一般会計</t>
  </si>
  <si>
    <t>国民健康保険特別会計</t>
  </si>
  <si>
    <t>介護保険特別会計</t>
  </si>
  <si>
    <t>後期高齢者医療特別会計</t>
  </si>
  <si>
    <t>基本財産基金運用特別会計</t>
  </si>
  <si>
    <t>病院事業会計</t>
  </si>
  <si>
    <t>▲ 1.36</t>
  </si>
  <si>
    <t>▲ 0.77</t>
  </si>
  <si>
    <t>▲ 0.46</t>
  </si>
  <si>
    <t>その他会計（赤字）</t>
  </si>
  <si>
    <t>その他会計（黒字）</t>
  </si>
  <si>
    <t>札幌広域圏組合一般会計</t>
    <rPh sb="0" eb="2">
      <t>サッポロ</t>
    </rPh>
    <rPh sb="2" eb="5">
      <t>コウイキケン</t>
    </rPh>
    <rPh sb="5" eb="7">
      <t>クミアイ</t>
    </rPh>
    <rPh sb="7" eb="9">
      <t>イッパン</t>
    </rPh>
    <rPh sb="9" eb="11">
      <t>カイケイ</t>
    </rPh>
    <phoneticPr fontId="2"/>
  </si>
  <si>
    <t>札幌広域圏組合ふるさと市町村圏基金事業特別会計</t>
    <rPh sb="0" eb="2">
      <t>サッポロ</t>
    </rPh>
    <rPh sb="2" eb="5">
      <t>コウイキケン</t>
    </rPh>
    <rPh sb="5" eb="7">
      <t>クミアイ</t>
    </rPh>
    <rPh sb="11" eb="14">
      <t>シチョウソン</t>
    </rPh>
    <rPh sb="14" eb="15">
      <t>ケン</t>
    </rPh>
    <rPh sb="15" eb="17">
      <t>キキン</t>
    </rPh>
    <rPh sb="17" eb="19">
      <t>ジギョウ</t>
    </rPh>
    <rPh sb="19" eb="21">
      <t>トクベツ</t>
    </rPh>
    <rPh sb="21" eb="23">
      <t>カイケイ</t>
    </rPh>
    <phoneticPr fontId="2"/>
  </si>
  <si>
    <t>江別振興公社</t>
    <rPh sb="0" eb="2">
      <t>エベツ</t>
    </rPh>
    <rPh sb="2" eb="4">
      <t>シンコウ</t>
    </rPh>
    <rPh sb="4" eb="6">
      <t>コウシャ</t>
    </rPh>
    <phoneticPr fontId="2"/>
  </si>
  <si>
    <t>江別市スポーツ振興財団</t>
    <rPh sb="0" eb="3">
      <t>エベツシ</t>
    </rPh>
    <rPh sb="7" eb="9">
      <t>シンコウ</t>
    </rPh>
    <rPh sb="9" eb="11">
      <t>ザイダン</t>
    </rPh>
    <phoneticPr fontId="2"/>
  </si>
  <si>
    <t>フラワーテクニカえべつ</t>
    <phoneticPr fontId="2"/>
  </si>
  <si>
    <t>-</t>
    <phoneticPr fontId="2"/>
  </si>
  <si>
    <t>石狩教育研修センター組合一般会計</t>
    <rPh sb="0" eb="2">
      <t>イシカリ</t>
    </rPh>
    <rPh sb="2" eb="4">
      <t>キョウイク</t>
    </rPh>
    <rPh sb="4" eb="6">
      <t>ケンシュウ</t>
    </rPh>
    <rPh sb="10" eb="12">
      <t>クミアイ</t>
    </rPh>
    <rPh sb="12" eb="14">
      <t>イッパン</t>
    </rPh>
    <rPh sb="14" eb="1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</si>
</sst>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40404</c:v>
                </c:pt>
                <c:pt idx="1">
                  <c:v>21384</c:v>
                </c:pt>
                <c:pt idx="2">
                  <c:v>26864</c:v>
                </c:pt>
                <c:pt idx="3">
                  <c:v>46195</c:v>
                </c:pt>
                <c:pt idx="4">
                  <c:v>57074</c:v>
                </c:pt>
              </c:numCache>
            </c:numRef>
          </c:val>
          <c:smooth val="0"/>
        </c:ser>
        <c:dLbls>
          <c:showLegendKey val="0"/>
          <c:showVal val="0"/>
          <c:showCatName val="0"/>
          <c:showSerName val="0"/>
          <c:showPercent val="0"/>
          <c:showBubbleSize val="0"/>
        </c:dLbls>
        <c:marker val="1"/>
        <c:smooth val="0"/>
        <c:axId val="102813056"/>
        <c:axId val="102815232"/>
      </c:lineChart>
      <c:catAx>
        <c:axId val="1028130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15232"/>
        <c:crosses val="autoZero"/>
        <c:auto val="1"/>
        <c:lblAlgn val="ctr"/>
        <c:lblOffset val="100"/>
        <c:tickLblSkip val="1"/>
        <c:tickMarkSkip val="1"/>
        <c:noMultiLvlLbl val="0"/>
      </c:catAx>
      <c:valAx>
        <c:axId val="1028152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13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2.06</c:v>
                </c:pt>
                <c:pt idx="1">
                  <c:v>2.37</c:v>
                </c:pt>
                <c:pt idx="2">
                  <c:v>2.21</c:v>
                </c:pt>
                <c:pt idx="3">
                  <c:v>2.87</c:v>
                </c:pt>
                <c:pt idx="4">
                  <c:v>2.68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12.38</c:v>
                </c:pt>
                <c:pt idx="1">
                  <c:v>12.34</c:v>
                </c:pt>
                <c:pt idx="2">
                  <c:v>11.92</c:v>
                </c:pt>
                <c:pt idx="3">
                  <c:v>11.46</c:v>
                </c:pt>
                <c:pt idx="4">
                  <c:v>11.68</c:v>
                </c:pt>
              </c:numCache>
            </c:numRef>
          </c:val>
        </c:ser>
        <c:dLbls>
          <c:showLegendKey val="0"/>
          <c:showVal val="0"/>
          <c:showCatName val="0"/>
          <c:showSerName val="0"/>
          <c:showPercent val="0"/>
          <c:showBubbleSize val="0"/>
        </c:dLbls>
        <c:gapWidth val="250"/>
        <c:overlap val="100"/>
        <c:axId val="124195200"/>
        <c:axId val="124197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1.02</c:v>
                </c:pt>
                <c:pt idx="1">
                  <c:v>0.23</c:v>
                </c:pt>
                <c:pt idx="2">
                  <c:v>-0.5</c:v>
                </c:pt>
                <c:pt idx="3">
                  <c:v>0.27</c:v>
                </c:pt>
                <c:pt idx="4">
                  <c:v>0.05</c:v>
                </c:pt>
              </c:numCache>
            </c:numRef>
          </c:val>
          <c:smooth val="0"/>
        </c:ser>
        <c:dLbls>
          <c:showLegendKey val="0"/>
          <c:showVal val="0"/>
          <c:showCatName val="0"/>
          <c:showSerName val="0"/>
          <c:showPercent val="0"/>
          <c:showBubbleSize val="0"/>
        </c:dLbls>
        <c:marker val="1"/>
        <c:smooth val="0"/>
        <c:axId val="124195200"/>
        <c:axId val="124197120"/>
      </c:lineChart>
      <c:catAx>
        <c:axId val="12419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197120"/>
        <c:crosses val="autoZero"/>
        <c:auto val="1"/>
        <c:lblAlgn val="ctr"/>
        <c:lblOffset val="100"/>
        <c:tickLblSkip val="1"/>
        <c:tickMarkSkip val="1"/>
        <c:noMultiLvlLbl val="0"/>
      </c:catAx>
      <c:valAx>
        <c:axId val="12419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19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1.36</c:v>
                </c:pt>
                <c:pt idx="1">
                  <c:v>#N/A</c:v>
                </c:pt>
                <c:pt idx="2">
                  <c:v>0.77</c:v>
                </c:pt>
                <c:pt idx="3">
                  <c:v>#N/A</c:v>
                </c:pt>
                <c:pt idx="4">
                  <c:v>0.46</c:v>
                </c:pt>
                <c:pt idx="5">
                  <c:v>#N/A</c:v>
                </c:pt>
                <c:pt idx="6">
                  <c:v>#N/A</c:v>
                </c:pt>
                <c:pt idx="7">
                  <c:v>0</c:v>
                </c:pt>
                <c:pt idx="8">
                  <c:v>#N/A</c:v>
                </c:pt>
                <c:pt idx="9">
                  <c:v>0</c:v>
                </c:pt>
              </c:numCache>
            </c:numRef>
          </c:val>
        </c:ser>
        <c:ser>
          <c:idx val="3"/>
          <c:order val="3"/>
          <c:tx>
            <c:strRef>
              <c:f>データシート!$A$30</c:f>
              <c:strCache>
                <c:ptCount val="1"/>
                <c:pt idx="0">
                  <c:v>基本財産基金運用特別会計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0.24</c:v>
                </c:pt>
                <c:pt idx="2">
                  <c:v>#N/A</c:v>
                </c:pt>
                <c:pt idx="3">
                  <c:v>0.04</c:v>
                </c:pt>
                <c:pt idx="4">
                  <c:v>#N/A</c:v>
                </c:pt>
                <c:pt idx="5">
                  <c:v>0.28000000000000003</c:v>
                </c:pt>
                <c:pt idx="6">
                  <c:v>#N/A</c:v>
                </c:pt>
                <c:pt idx="7">
                  <c:v>0.2</c:v>
                </c:pt>
                <c:pt idx="8">
                  <c:v>#N/A</c:v>
                </c:pt>
                <c:pt idx="9">
                  <c:v>0.37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2.67</c:v>
                </c:pt>
                <c:pt idx="2">
                  <c:v>#N/A</c:v>
                </c:pt>
                <c:pt idx="3">
                  <c:v>2.92</c:v>
                </c:pt>
                <c:pt idx="4">
                  <c:v>#N/A</c:v>
                </c:pt>
                <c:pt idx="5">
                  <c:v>3.02</c:v>
                </c:pt>
                <c:pt idx="6">
                  <c:v>#N/A</c:v>
                </c:pt>
                <c:pt idx="7">
                  <c:v>1.81</c:v>
                </c:pt>
                <c:pt idx="8">
                  <c:v>#N/A</c:v>
                </c:pt>
                <c:pt idx="9">
                  <c:v>1.61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2.0499999999999998</c:v>
                </c:pt>
                <c:pt idx="2">
                  <c:v>#N/A</c:v>
                </c:pt>
                <c:pt idx="3">
                  <c:v>2.37</c:v>
                </c:pt>
                <c:pt idx="4">
                  <c:v>#N/A</c:v>
                </c:pt>
                <c:pt idx="5">
                  <c:v>2.2000000000000002</c:v>
                </c:pt>
                <c:pt idx="6">
                  <c:v>#N/A</c:v>
                </c:pt>
                <c:pt idx="7">
                  <c:v>2.86</c:v>
                </c:pt>
                <c:pt idx="8">
                  <c:v>#N/A</c:v>
                </c:pt>
                <c:pt idx="9">
                  <c:v>2.68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2.38</c:v>
                </c:pt>
                <c:pt idx="2">
                  <c:v>#N/A</c:v>
                </c:pt>
                <c:pt idx="3">
                  <c:v>3.19</c:v>
                </c:pt>
                <c:pt idx="4">
                  <c:v>#N/A</c:v>
                </c:pt>
                <c:pt idx="5">
                  <c:v>3.78</c:v>
                </c:pt>
                <c:pt idx="6">
                  <c:v>#N/A</c:v>
                </c:pt>
                <c:pt idx="7">
                  <c:v>4.67</c:v>
                </c:pt>
                <c:pt idx="8">
                  <c:v>#N/A</c:v>
                </c:pt>
                <c:pt idx="9">
                  <c:v>4.3600000000000003</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3.01</c:v>
                </c:pt>
                <c:pt idx="2">
                  <c:v>#N/A</c:v>
                </c:pt>
                <c:pt idx="3">
                  <c:v>3.75</c:v>
                </c:pt>
                <c:pt idx="4">
                  <c:v>#N/A</c:v>
                </c:pt>
                <c:pt idx="5">
                  <c:v>4.1399999999999997</c:v>
                </c:pt>
                <c:pt idx="6">
                  <c:v>#N/A</c:v>
                </c:pt>
                <c:pt idx="7">
                  <c:v>4.3099999999999996</c:v>
                </c:pt>
                <c:pt idx="8">
                  <c:v>#N/A</c:v>
                </c:pt>
                <c:pt idx="9">
                  <c:v>4.49</c:v>
                </c:pt>
              </c:numCache>
            </c:numRef>
          </c:val>
        </c:ser>
        <c:dLbls>
          <c:showLegendKey val="0"/>
          <c:showVal val="0"/>
          <c:showCatName val="0"/>
          <c:showSerName val="0"/>
          <c:showPercent val="0"/>
          <c:showBubbleSize val="0"/>
        </c:dLbls>
        <c:gapWidth val="150"/>
        <c:overlap val="100"/>
        <c:axId val="124430976"/>
        <c:axId val="124449152"/>
      </c:barChart>
      <c:catAx>
        <c:axId val="12443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449152"/>
        <c:crosses val="autoZero"/>
        <c:auto val="1"/>
        <c:lblAlgn val="ctr"/>
        <c:lblOffset val="100"/>
        <c:tickLblSkip val="1"/>
        <c:tickMarkSkip val="1"/>
        <c:noMultiLvlLbl val="0"/>
      </c:catAx>
      <c:valAx>
        <c:axId val="12444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430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4345</c:v>
                </c:pt>
                <c:pt idx="5">
                  <c:v>4266</c:v>
                </c:pt>
                <c:pt idx="8">
                  <c:v>4186</c:v>
                </c:pt>
                <c:pt idx="11">
                  <c:v>4207</c:v>
                </c:pt>
                <c:pt idx="14">
                  <c:v>4156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427</c:v>
                </c:pt>
                <c:pt idx="3">
                  <c:v>168</c:v>
                </c:pt>
                <c:pt idx="6">
                  <c:v>137</c:v>
                </c:pt>
                <c:pt idx="9">
                  <c:v>134</c:v>
                </c:pt>
                <c:pt idx="12">
                  <c:v>132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1770</c:v>
                </c:pt>
                <c:pt idx="3">
                  <c:v>1743</c:v>
                </c:pt>
                <c:pt idx="6">
                  <c:v>1685</c:v>
                </c:pt>
                <c:pt idx="9">
                  <c:v>1692</c:v>
                </c:pt>
                <c:pt idx="12">
                  <c:v>1453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4524</c:v>
                </c:pt>
                <c:pt idx="3">
                  <c:v>4826</c:v>
                </c:pt>
                <c:pt idx="6">
                  <c:v>4803</c:v>
                </c:pt>
                <c:pt idx="9">
                  <c:v>4778</c:v>
                </c:pt>
                <c:pt idx="12">
                  <c:v>4665</c:v>
                </c:pt>
              </c:numCache>
            </c:numRef>
          </c:val>
        </c:ser>
        <c:dLbls>
          <c:showLegendKey val="0"/>
          <c:showVal val="0"/>
          <c:showCatName val="0"/>
          <c:showSerName val="0"/>
          <c:showPercent val="0"/>
          <c:showBubbleSize val="0"/>
        </c:dLbls>
        <c:gapWidth val="100"/>
        <c:overlap val="100"/>
        <c:axId val="122181504"/>
        <c:axId val="122200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2378</c:v>
                </c:pt>
                <c:pt idx="2">
                  <c:v>#N/A</c:v>
                </c:pt>
                <c:pt idx="3">
                  <c:v>#N/A</c:v>
                </c:pt>
                <c:pt idx="4">
                  <c:v>2471</c:v>
                </c:pt>
                <c:pt idx="5">
                  <c:v>#N/A</c:v>
                </c:pt>
                <c:pt idx="6">
                  <c:v>#N/A</c:v>
                </c:pt>
                <c:pt idx="7">
                  <c:v>2439</c:v>
                </c:pt>
                <c:pt idx="8">
                  <c:v>#N/A</c:v>
                </c:pt>
                <c:pt idx="9">
                  <c:v>#N/A</c:v>
                </c:pt>
                <c:pt idx="10">
                  <c:v>2397</c:v>
                </c:pt>
                <c:pt idx="11">
                  <c:v>#N/A</c:v>
                </c:pt>
                <c:pt idx="12">
                  <c:v>#N/A</c:v>
                </c:pt>
                <c:pt idx="13">
                  <c:v>2094</c:v>
                </c:pt>
                <c:pt idx="14">
                  <c:v>#N/A</c:v>
                </c:pt>
              </c:numCache>
            </c:numRef>
          </c:val>
          <c:smooth val="0"/>
        </c:ser>
        <c:dLbls>
          <c:showLegendKey val="0"/>
          <c:showVal val="0"/>
          <c:showCatName val="0"/>
          <c:showSerName val="0"/>
          <c:showPercent val="0"/>
          <c:showBubbleSize val="0"/>
        </c:dLbls>
        <c:marker val="1"/>
        <c:smooth val="0"/>
        <c:axId val="122181504"/>
        <c:axId val="122200064"/>
      </c:lineChart>
      <c:catAx>
        <c:axId val="12218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200064"/>
        <c:crosses val="autoZero"/>
        <c:auto val="1"/>
        <c:lblAlgn val="ctr"/>
        <c:lblOffset val="100"/>
        <c:tickLblSkip val="1"/>
        <c:tickMarkSkip val="1"/>
        <c:noMultiLvlLbl val="0"/>
      </c:catAx>
      <c:valAx>
        <c:axId val="12220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8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34660</c:v>
                </c:pt>
                <c:pt idx="5">
                  <c:v>34360</c:v>
                </c:pt>
                <c:pt idx="8">
                  <c:v>34144</c:v>
                </c:pt>
                <c:pt idx="11">
                  <c:v>33835</c:v>
                </c:pt>
                <c:pt idx="14">
                  <c:v>34120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7955</c:v>
                </c:pt>
                <c:pt idx="5">
                  <c:v>7325</c:v>
                </c:pt>
                <c:pt idx="8">
                  <c:v>6931</c:v>
                </c:pt>
                <c:pt idx="11">
                  <c:v>7034</c:v>
                </c:pt>
                <c:pt idx="14">
                  <c:v>7457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9088</c:v>
                </c:pt>
                <c:pt idx="5">
                  <c:v>9267</c:v>
                </c:pt>
                <c:pt idx="8">
                  <c:v>9361</c:v>
                </c:pt>
                <c:pt idx="11">
                  <c:v>8998</c:v>
                </c:pt>
                <c:pt idx="14">
                  <c:v>8291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5604</c:v>
                </c:pt>
                <c:pt idx="3">
                  <c:v>5471</c:v>
                </c:pt>
                <c:pt idx="6">
                  <c:v>6066</c:v>
                </c:pt>
                <c:pt idx="9">
                  <c:v>4761</c:v>
                </c:pt>
                <c:pt idx="12">
                  <c:v>5313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c:v>
                </c:pt>
                <c:pt idx="3">
                  <c:v>2</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16988</c:v>
                </c:pt>
                <c:pt idx="3">
                  <c:v>16533</c:v>
                </c:pt>
                <c:pt idx="6">
                  <c:v>15879</c:v>
                </c:pt>
                <c:pt idx="9">
                  <c:v>15640</c:v>
                </c:pt>
                <c:pt idx="12">
                  <c:v>14513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1027</c:v>
                </c:pt>
                <c:pt idx="3">
                  <c:v>858</c:v>
                </c:pt>
                <c:pt idx="6">
                  <c:v>724</c:v>
                </c:pt>
                <c:pt idx="9">
                  <c:v>1639</c:v>
                </c:pt>
                <c:pt idx="12">
                  <c:v>1451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38342</c:v>
                </c:pt>
                <c:pt idx="3">
                  <c:v>36773</c:v>
                </c:pt>
                <c:pt idx="6">
                  <c:v>35574</c:v>
                </c:pt>
                <c:pt idx="9">
                  <c:v>34881</c:v>
                </c:pt>
                <c:pt idx="12">
                  <c:v>35799</c:v>
                </c:pt>
              </c:numCache>
            </c:numRef>
          </c:val>
        </c:ser>
        <c:dLbls>
          <c:showLegendKey val="0"/>
          <c:showVal val="0"/>
          <c:showCatName val="0"/>
          <c:showSerName val="0"/>
          <c:showPercent val="0"/>
          <c:showBubbleSize val="0"/>
        </c:dLbls>
        <c:gapWidth val="100"/>
        <c:overlap val="100"/>
        <c:axId val="124089856"/>
        <c:axId val="124091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10261</c:v>
                </c:pt>
                <c:pt idx="2">
                  <c:v>#N/A</c:v>
                </c:pt>
                <c:pt idx="3">
                  <c:v>#N/A</c:v>
                </c:pt>
                <c:pt idx="4">
                  <c:v>8684</c:v>
                </c:pt>
                <c:pt idx="5">
                  <c:v>#N/A</c:v>
                </c:pt>
                <c:pt idx="6">
                  <c:v>#N/A</c:v>
                </c:pt>
                <c:pt idx="7">
                  <c:v>7808</c:v>
                </c:pt>
                <c:pt idx="8">
                  <c:v>#N/A</c:v>
                </c:pt>
                <c:pt idx="9">
                  <c:v>#N/A</c:v>
                </c:pt>
                <c:pt idx="10">
                  <c:v>7053</c:v>
                </c:pt>
                <c:pt idx="11">
                  <c:v>#N/A</c:v>
                </c:pt>
                <c:pt idx="12">
                  <c:v>#N/A</c:v>
                </c:pt>
                <c:pt idx="13">
                  <c:v>7209</c:v>
                </c:pt>
                <c:pt idx="14">
                  <c:v>#N/A</c:v>
                </c:pt>
              </c:numCache>
            </c:numRef>
          </c:val>
          <c:smooth val="0"/>
        </c:ser>
        <c:dLbls>
          <c:showLegendKey val="0"/>
          <c:showVal val="0"/>
          <c:showCatName val="0"/>
          <c:showSerName val="0"/>
          <c:showPercent val="0"/>
          <c:showBubbleSize val="0"/>
        </c:dLbls>
        <c:marker val="1"/>
        <c:smooth val="0"/>
        <c:axId val="124089856"/>
        <c:axId val="124091776"/>
      </c:lineChart>
      <c:catAx>
        <c:axId val="12408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091776"/>
        <c:crosses val="autoZero"/>
        <c:auto val="1"/>
        <c:lblAlgn val="ctr"/>
        <c:lblOffset val="100"/>
        <c:tickLblSkip val="1"/>
        <c:tickMarkSkip val="1"/>
        <c:noMultiLvlLbl val="0"/>
      </c:catAx>
      <c:valAx>
        <c:axId val="12409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8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北海道江別市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120,225
119,822
187.38
45,075,464
44,407,170
655,174
24,403,210
35,799,267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34.6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企業の立地が少ないことなどが影響し、固定資産税・法人市民税を含む市税が歳入全体に占める割合が</a:t>
          </a:r>
          <a:r>
            <a:rPr kumimoji="1" lang="en-US" altLang="ja-JP" sz="1300" b="0" i="0" u="none" strike="noStrike" kern="0" cap="none" spc="0" normalizeH="0" baseline="0" noProof="0">
              <a:ln>
                <a:noFill/>
              </a:ln>
              <a:solidFill>
                <a:prstClr val="black"/>
              </a:solidFill>
              <a:effectLst/>
              <a:uLnTx/>
              <a:uFillTx/>
              <a:latin typeface="ＭＳ Ｐゴシック"/>
              <a:ea typeface="+mn-ea"/>
            </a:rPr>
            <a:t>27%</a:t>
          </a:r>
          <a:r>
            <a:rPr kumimoji="1" lang="ja-JP" altLang="en-US" sz="1300" b="0" i="0" u="none" strike="noStrike" kern="0" cap="none" spc="0" normalizeH="0" baseline="0" noProof="0">
              <a:ln>
                <a:noFill/>
              </a:ln>
              <a:solidFill>
                <a:prstClr val="black"/>
              </a:solidFill>
              <a:effectLst/>
              <a:uLnTx/>
              <a:uFillTx/>
              <a:latin typeface="ＭＳ Ｐゴシック"/>
              <a:ea typeface="+mn-ea"/>
            </a:rPr>
            <a:t>程度と少なく、人口一人当たりの市税（</a:t>
          </a:r>
          <a:r>
            <a:rPr kumimoji="1" lang="en-US" altLang="ja-JP" sz="1300" b="0" i="0" u="none" strike="noStrike" kern="0" cap="none" spc="0" normalizeH="0" baseline="0" noProof="0">
              <a:ln>
                <a:noFill/>
              </a:ln>
              <a:solidFill>
                <a:prstClr val="black"/>
              </a:solidFill>
              <a:effectLst/>
              <a:uLnTx/>
              <a:uFillTx/>
              <a:latin typeface="ＭＳ Ｐゴシック"/>
              <a:ea typeface="+mn-ea"/>
            </a:rPr>
            <a:t>102,366</a:t>
          </a:r>
          <a:r>
            <a:rPr kumimoji="1" lang="ja-JP" altLang="en-US" sz="1300" b="0" i="0" u="none" strike="noStrike" kern="0" cap="none" spc="0" normalizeH="0" baseline="0" noProof="0">
              <a:ln>
                <a:noFill/>
              </a:ln>
              <a:solidFill>
                <a:prstClr val="black"/>
              </a:solidFill>
              <a:effectLst/>
              <a:uLnTx/>
              <a:uFillTx/>
              <a:latin typeface="ＭＳ Ｐゴシック"/>
              <a:ea typeface="+mn-ea"/>
            </a:rPr>
            <a:t>円）が類似団体平均（</a:t>
          </a:r>
          <a:r>
            <a:rPr kumimoji="1" lang="en-US" altLang="ja-JP" sz="1300" b="0" i="0" u="none" strike="noStrike" kern="0" cap="none" spc="0" normalizeH="0" baseline="0" noProof="0">
              <a:ln>
                <a:noFill/>
              </a:ln>
              <a:solidFill>
                <a:prstClr val="black"/>
              </a:solidFill>
              <a:effectLst/>
              <a:uLnTx/>
              <a:uFillTx/>
              <a:latin typeface="ＭＳ Ｐゴシック"/>
              <a:ea typeface="+mn-ea"/>
            </a:rPr>
            <a:t>142,575</a:t>
          </a:r>
          <a:r>
            <a:rPr kumimoji="1" lang="ja-JP" altLang="en-US" sz="1300" b="0" i="0" u="none" strike="noStrike" kern="0" cap="none" spc="0" normalizeH="0" baseline="0" noProof="0">
              <a:ln>
                <a:noFill/>
              </a:ln>
              <a:solidFill>
                <a:prstClr val="black"/>
              </a:solidFill>
              <a:effectLst/>
              <a:uLnTx/>
              <a:uFillTx/>
              <a:latin typeface="ＭＳ Ｐゴシック"/>
              <a:ea typeface="+mn-ea"/>
            </a:rPr>
            <a:t>円）と比較しても低い水準となっている。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引き続き、税等徴収業務の強化、積極的な企業誘致及び流入人口増加施策に取り組み歳入確保に努める。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130628</xdr:rowOff>
    </xdr:to>
    <xdr:cxnSp macro="">
      <xdr:nvCxnSpPr>
        <xdr:cNvPr id="69" name="直線コネクタ 68"/>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130628</xdr:rowOff>
    </xdr:to>
    <xdr:cxnSp macro="">
      <xdr:nvCxnSpPr>
        <xdr:cNvPr id="72" name="直線コネクタ 71"/>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130628</xdr:rowOff>
    </xdr:to>
    <xdr:cxnSp macro="">
      <xdr:nvCxnSpPr>
        <xdr:cNvPr id="75" name="直線コネクタ 74"/>
        <xdr:cNvCxnSpPr/>
      </xdr:nvCxnSpPr>
      <xdr:spPr>
        <a:xfrm>
          <a:off x="2336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113393</xdr:rowOff>
    </xdr:to>
    <xdr:cxnSp macro="">
      <xdr:nvCxnSpPr>
        <xdr:cNvPr id="78" name="直線コネクタ 77"/>
        <xdr:cNvCxnSpPr/>
      </xdr:nvCxnSpPr>
      <xdr:spPr>
        <a:xfrm>
          <a:off x="1447800" y="76227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8" name="円/楕円 87"/>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51905</xdr:rowOff>
    </xdr:from>
    <xdr:ext cx="762000" cy="259045"/>
    <xdr:sp macro="" textlink="">
      <xdr:nvSpPr>
        <xdr:cNvPr id="89" name="財政力該当値テキスト"/>
        <xdr:cNvSpPr txBox="1"/>
      </xdr:nvSpPr>
      <xdr:spPr>
        <a:xfrm>
          <a:off x="5041900" y="75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90" name="円/楕円 89"/>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1" name="テキスト ボックス 90"/>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2" name="円/楕円 91"/>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3" name="テキスト ボックス 92"/>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4" name="円/楕円 93"/>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5" name="テキスト ボックス 94"/>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6" name="円/楕円 95"/>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7" name="テキスト ボックス 96"/>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a:t>
          </a:r>
          <a:r>
            <a:rPr kumimoji="1" lang="en-US" altLang="ja-JP" sz="1300" b="0" i="0" u="none" strike="noStrike" kern="0" cap="none" spc="0" normalizeH="0" baseline="0" noProof="0">
              <a:ln>
                <a:noFill/>
              </a:ln>
              <a:solidFill>
                <a:prstClr val="black"/>
              </a:solidFill>
              <a:effectLst/>
              <a:uLnTx/>
              <a:uFillTx/>
              <a:latin typeface="ＭＳ Ｐゴシック"/>
              <a:ea typeface="+mn-ea"/>
            </a:rPr>
            <a:t>23</a:t>
          </a:r>
          <a:r>
            <a:rPr kumimoji="1" lang="ja-JP" altLang="en-US" sz="1300" b="0" i="0" u="none" strike="noStrike" kern="0" cap="none" spc="0" normalizeH="0" baseline="0" noProof="0">
              <a:ln>
                <a:noFill/>
              </a:ln>
              <a:solidFill>
                <a:prstClr val="black"/>
              </a:solidFill>
              <a:effectLst/>
              <a:uLnTx/>
              <a:uFillTx/>
              <a:latin typeface="ＭＳ Ｐゴシック"/>
              <a:ea typeface="+mn-ea"/>
            </a:rPr>
            <a:t>、</a:t>
          </a:r>
          <a:r>
            <a:rPr kumimoji="1" lang="en-US" altLang="ja-JP" sz="1300" b="0" i="0" u="none" strike="noStrike" kern="0" cap="none" spc="0" normalizeH="0" baseline="0" noProof="0">
              <a:ln>
                <a:noFill/>
              </a:ln>
              <a:solidFill>
                <a:prstClr val="black"/>
              </a:solidFill>
              <a:effectLst/>
              <a:uLnTx/>
              <a:uFillTx/>
              <a:latin typeface="ＭＳ Ｐゴシック"/>
              <a:ea typeface="+mn-ea"/>
            </a:rPr>
            <a:t>24</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年度は、歳入の経常一般財源の減少により数値が悪化していた。</a:t>
          </a:r>
          <a:r>
            <a:rPr kumimoji="1" lang="en-US" altLang="ja-JP" sz="1300" b="0" i="0" u="none" strike="noStrike" kern="0" cap="none" spc="0" normalizeH="0" baseline="0" noProof="0">
              <a:ln>
                <a:noFill/>
              </a:ln>
              <a:solidFill>
                <a:prstClr val="black"/>
              </a:solidFill>
              <a:effectLst/>
              <a:uLnTx/>
              <a:uFillTx/>
              <a:latin typeface="ＭＳ Ｐゴシック"/>
              <a:ea typeface="+mn-ea"/>
            </a:rPr>
            <a:t>25</a:t>
          </a:r>
          <a:r>
            <a:rPr kumimoji="1" lang="ja-JP" altLang="en-US" sz="1300" b="0" i="0" u="none" strike="noStrike" kern="0" cap="none" spc="0" normalizeH="0" baseline="0" noProof="0">
              <a:ln>
                <a:noFill/>
              </a:ln>
              <a:solidFill>
                <a:prstClr val="black"/>
              </a:solidFill>
              <a:effectLst/>
              <a:uLnTx/>
              <a:uFillTx/>
              <a:latin typeface="ＭＳ Ｐゴシック"/>
              <a:ea typeface="+mn-ea"/>
            </a:rPr>
            <a:t>、</a:t>
          </a:r>
          <a:r>
            <a:rPr kumimoji="1" lang="en-US" altLang="ja-JP" sz="1300" b="0" i="0" u="none" strike="noStrike" kern="0" cap="none" spc="0" normalizeH="0" baseline="0" noProof="0">
              <a:ln>
                <a:noFill/>
              </a:ln>
              <a:solidFill>
                <a:prstClr val="black"/>
              </a:solidFill>
              <a:effectLst/>
              <a:uLnTx/>
              <a:uFillTx/>
              <a:latin typeface="ＭＳ Ｐゴシック"/>
              <a:ea typeface="+mn-ea"/>
            </a:rPr>
            <a:t>26</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年度は、主に扶助費、維持補修費、繰出金などの経常一般財源が増加したものの、歳入における経常一般財源総額の増加により数値が改善した。</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今後も引き続き個別事業の見直しにより経常経費の削減を図るとともに、自主財源の確保に努める。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58928</xdr:rowOff>
    </xdr:from>
    <xdr:to>
      <xdr:col>7</xdr:col>
      <xdr:colOff>152400</xdr:colOff>
      <xdr:row>62</xdr:row>
      <xdr:rowOff>107188</xdr:rowOff>
    </xdr:to>
    <xdr:cxnSp macro="">
      <xdr:nvCxnSpPr>
        <xdr:cNvPr id="130" name="直線コネクタ 129"/>
        <xdr:cNvCxnSpPr/>
      </xdr:nvCxnSpPr>
      <xdr:spPr>
        <a:xfrm flipV="1">
          <a:off x="4114800" y="106888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107188</xdr:rowOff>
    </xdr:from>
    <xdr:to>
      <xdr:col>6</xdr:col>
      <xdr:colOff>0</xdr:colOff>
      <xdr:row>62</xdr:row>
      <xdr:rowOff>121666</xdr:rowOff>
    </xdr:to>
    <xdr:cxnSp macro="">
      <xdr:nvCxnSpPr>
        <xdr:cNvPr id="133" name="直線コネクタ 132"/>
        <xdr:cNvCxnSpPr/>
      </xdr:nvCxnSpPr>
      <xdr:spPr>
        <a:xfrm flipV="1">
          <a:off x="3225800" y="1073708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1016</xdr:rowOff>
    </xdr:from>
    <xdr:to>
      <xdr:col>4</xdr:col>
      <xdr:colOff>482600</xdr:colOff>
      <xdr:row>62</xdr:row>
      <xdr:rowOff>121666</xdr:rowOff>
    </xdr:to>
    <xdr:cxnSp macro="">
      <xdr:nvCxnSpPr>
        <xdr:cNvPr id="136" name="直線コネクタ 135"/>
        <xdr:cNvCxnSpPr/>
      </xdr:nvCxnSpPr>
      <xdr:spPr>
        <a:xfrm>
          <a:off x="2336800" y="106309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170180</xdr:rowOff>
    </xdr:from>
    <xdr:to>
      <xdr:col>3</xdr:col>
      <xdr:colOff>279400</xdr:colOff>
      <xdr:row>62</xdr:row>
      <xdr:rowOff>1016</xdr:rowOff>
    </xdr:to>
    <xdr:cxnSp macro="">
      <xdr:nvCxnSpPr>
        <xdr:cNvPr id="139" name="直線コネクタ 138"/>
        <xdr:cNvCxnSpPr/>
      </xdr:nvCxnSpPr>
      <xdr:spPr>
        <a:xfrm>
          <a:off x="1447800" y="1045718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16273</xdr:rowOff>
    </xdr:from>
    <xdr:ext cx="762000" cy="259045"/>
    <xdr:sp macro="" textlink="">
      <xdr:nvSpPr>
        <xdr:cNvPr id="143" name="テキスト ボックス 142"/>
        <xdr:cNvSpPr txBox="1"/>
      </xdr:nvSpPr>
      <xdr:spPr>
        <a:xfrm>
          <a:off x="1066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8128</xdr:rowOff>
    </xdr:from>
    <xdr:to>
      <xdr:col>7</xdr:col>
      <xdr:colOff>203200</xdr:colOff>
      <xdr:row>62</xdr:row>
      <xdr:rowOff>109728</xdr:rowOff>
    </xdr:to>
    <xdr:sp macro="" textlink="">
      <xdr:nvSpPr>
        <xdr:cNvPr id="149" name="円/楕円 148"/>
        <xdr:cNvSpPr/>
      </xdr:nvSpPr>
      <xdr:spPr>
        <a:xfrm>
          <a:off x="4902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151655</xdr:rowOff>
    </xdr:from>
    <xdr:ext cx="762000" cy="259045"/>
    <xdr:sp macro="" textlink="">
      <xdr:nvSpPr>
        <xdr:cNvPr id="150" name="財政構造の弾力性該当値テキスト"/>
        <xdr:cNvSpPr txBox="1"/>
      </xdr:nvSpPr>
      <xdr:spPr>
        <a:xfrm>
          <a:off x="5041900" y="1061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56388</xdr:rowOff>
    </xdr:from>
    <xdr:to>
      <xdr:col>6</xdr:col>
      <xdr:colOff>50800</xdr:colOff>
      <xdr:row>62</xdr:row>
      <xdr:rowOff>157988</xdr:rowOff>
    </xdr:to>
    <xdr:sp macro="" textlink="">
      <xdr:nvSpPr>
        <xdr:cNvPr id="151" name="円/楕円 150"/>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142765</xdr:rowOff>
    </xdr:from>
    <xdr:ext cx="736600" cy="259045"/>
    <xdr:sp macro="" textlink="">
      <xdr:nvSpPr>
        <xdr:cNvPr id="152" name="テキスト ボックス 151"/>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70866</xdr:rowOff>
    </xdr:from>
    <xdr:to>
      <xdr:col>4</xdr:col>
      <xdr:colOff>533400</xdr:colOff>
      <xdr:row>63</xdr:row>
      <xdr:rowOff>1016</xdr:rowOff>
    </xdr:to>
    <xdr:sp macro="" textlink="">
      <xdr:nvSpPr>
        <xdr:cNvPr id="153" name="円/楕円 152"/>
        <xdr:cNvSpPr/>
      </xdr:nvSpPr>
      <xdr:spPr>
        <a:xfrm>
          <a:off x="3175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157243</xdr:rowOff>
    </xdr:from>
    <xdr:ext cx="762000" cy="259045"/>
    <xdr:sp macro="" textlink="">
      <xdr:nvSpPr>
        <xdr:cNvPr id="154" name="テキスト ボックス 153"/>
        <xdr:cNvSpPr txBox="1"/>
      </xdr:nvSpPr>
      <xdr:spPr>
        <a:xfrm>
          <a:off x="2844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121666</xdr:rowOff>
    </xdr:from>
    <xdr:to>
      <xdr:col>3</xdr:col>
      <xdr:colOff>330200</xdr:colOff>
      <xdr:row>62</xdr:row>
      <xdr:rowOff>51816</xdr:rowOff>
    </xdr:to>
    <xdr:sp macro="" textlink="">
      <xdr:nvSpPr>
        <xdr:cNvPr id="155" name="円/楕円 154"/>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36593</xdr:rowOff>
    </xdr:from>
    <xdr:ext cx="762000" cy="259045"/>
    <xdr:sp macro="" textlink="">
      <xdr:nvSpPr>
        <xdr:cNvPr id="156" name="テキスト ボックス 155"/>
        <xdr:cNvSpPr txBox="1"/>
      </xdr:nvSpPr>
      <xdr:spPr>
        <a:xfrm>
          <a:off x="1955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57" name="円/楕円 156"/>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34307</xdr:rowOff>
    </xdr:from>
    <xdr:ext cx="762000" cy="259045"/>
    <xdr:sp macro="" textlink="">
      <xdr:nvSpPr>
        <xdr:cNvPr id="158" name="テキスト ボックス 157"/>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[107,090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人口千人当たりの職員数（</a:t>
          </a:r>
          <a:r>
            <a:rPr kumimoji="1" lang="en-US" altLang="ja-JP" sz="1300" b="0" i="0" u="none" strike="noStrike" kern="0" cap="none" spc="0" normalizeH="0" baseline="0" noProof="0">
              <a:ln>
                <a:noFill/>
              </a:ln>
              <a:solidFill>
                <a:prstClr val="black"/>
              </a:solidFill>
              <a:effectLst/>
              <a:uLnTx/>
              <a:uFillTx/>
              <a:latin typeface="ＭＳ Ｐゴシック"/>
              <a:ea typeface="+mn-ea"/>
            </a:rPr>
            <a:t>5.79</a:t>
          </a:r>
          <a:r>
            <a:rPr kumimoji="1" lang="ja-JP" altLang="en-US" sz="1300" b="0" i="0" u="none" strike="noStrike" kern="0" cap="none" spc="0" normalizeH="0" baseline="0" noProof="0">
              <a:ln>
                <a:noFill/>
              </a:ln>
              <a:solidFill>
                <a:prstClr val="black"/>
              </a:solidFill>
              <a:effectLst/>
              <a:uLnTx/>
              <a:uFillTx/>
              <a:latin typeface="ＭＳ Ｐゴシック"/>
              <a:ea typeface="+mn-ea"/>
            </a:rPr>
            <a:t>人）が類似団体平均（</a:t>
          </a:r>
          <a:r>
            <a:rPr kumimoji="1" lang="en-US" altLang="ja-JP" sz="1300" b="0" i="0" u="none" strike="noStrike" kern="0" cap="none" spc="0" normalizeH="0" baseline="0" noProof="0">
              <a:ln>
                <a:noFill/>
              </a:ln>
              <a:solidFill>
                <a:prstClr val="black"/>
              </a:solidFill>
              <a:effectLst/>
              <a:uLnTx/>
              <a:uFillTx/>
              <a:latin typeface="ＭＳ Ｐゴシック"/>
              <a:ea typeface="+mn-ea"/>
            </a:rPr>
            <a:t>6.17</a:t>
          </a:r>
          <a:r>
            <a:rPr kumimoji="1" lang="ja-JP" altLang="en-US" sz="1300" b="0" i="0" u="none" strike="noStrike" kern="0" cap="none" spc="0" normalizeH="0" baseline="0" noProof="0">
              <a:ln>
                <a:noFill/>
              </a:ln>
              <a:solidFill>
                <a:prstClr val="black"/>
              </a:solidFill>
              <a:effectLst/>
              <a:uLnTx/>
              <a:uFillTx/>
              <a:latin typeface="ＭＳ Ｐゴシック"/>
              <a:ea typeface="+mn-ea"/>
            </a:rPr>
            <a:t>人）より少なく、人件費は類似団体平均よりも低い水準を維持しているが、除排雪経費を含む維持補修費が類似団体平均よりも高くなっており、合わせると類似団体平均とほぼ同水準となっている。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しかし、今後は人口が減少していく中で市が担う業務が多様化し、職員数削減が頭打ちになってきたことや、老朽化した施設の維持補修費の増加が見込まれるため、人口一人当たり人件費・物件費等決算額は増加していくことが予測され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105439</xdr:rowOff>
    </xdr:from>
    <xdr:to>
      <xdr:col>7</xdr:col>
      <xdr:colOff>152400</xdr:colOff>
      <xdr:row>84</xdr:row>
      <xdr:rowOff>153043</xdr:rowOff>
    </xdr:to>
    <xdr:cxnSp macro="">
      <xdr:nvCxnSpPr>
        <xdr:cNvPr id="195" name="直線コネクタ 194"/>
        <xdr:cNvCxnSpPr/>
      </xdr:nvCxnSpPr>
      <xdr:spPr>
        <a:xfrm>
          <a:off x="4114800" y="14507239"/>
          <a:ext cx="838200" cy="4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101629</xdr:rowOff>
    </xdr:from>
    <xdr:to>
      <xdr:col>6</xdr:col>
      <xdr:colOff>0</xdr:colOff>
      <xdr:row>84</xdr:row>
      <xdr:rowOff>105439</xdr:rowOff>
    </xdr:to>
    <xdr:cxnSp macro="">
      <xdr:nvCxnSpPr>
        <xdr:cNvPr id="198" name="直線コネクタ 197"/>
        <xdr:cNvCxnSpPr/>
      </xdr:nvCxnSpPr>
      <xdr:spPr>
        <a:xfrm>
          <a:off x="3225800" y="1450342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101629</xdr:rowOff>
    </xdr:from>
    <xdr:to>
      <xdr:col>4</xdr:col>
      <xdr:colOff>482600</xdr:colOff>
      <xdr:row>84</xdr:row>
      <xdr:rowOff>138514</xdr:rowOff>
    </xdr:to>
    <xdr:cxnSp macro="">
      <xdr:nvCxnSpPr>
        <xdr:cNvPr id="201" name="直線コネクタ 200"/>
        <xdr:cNvCxnSpPr/>
      </xdr:nvCxnSpPr>
      <xdr:spPr>
        <a:xfrm flipV="1">
          <a:off x="2336800" y="14503429"/>
          <a:ext cx="889000" cy="3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83790</xdr:rowOff>
    </xdr:from>
    <xdr:to>
      <xdr:col>3</xdr:col>
      <xdr:colOff>279400</xdr:colOff>
      <xdr:row>84</xdr:row>
      <xdr:rowOff>138514</xdr:rowOff>
    </xdr:to>
    <xdr:cxnSp macro="">
      <xdr:nvCxnSpPr>
        <xdr:cNvPr id="204" name="直線コネクタ 203"/>
        <xdr:cNvCxnSpPr/>
      </xdr:nvCxnSpPr>
      <xdr:spPr>
        <a:xfrm>
          <a:off x="1447800" y="14485590"/>
          <a:ext cx="889000" cy="5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75325</xdr:rowOff>
    </xdr:from>
    <xdr:ext cx="762000" cy="259045"/>
    <xdr:sp macro="" textlink="">
      <xdr:nvSpPr>
        <xdr:cNvPr id="208" name="テキスト ボックス 207"/>
        <xdr:cNvSpPr txBox="1"/>
      </xdr:nvSpPr>
      <xdr:spPr>
        <a:xfrm>
          <a:off x="1066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102243</xdr:rowOff>
    </xdr:from>
    <xdr:to>
      <xdr:col>7</xdr:col>
      <xdr:colOff>203200</xdr:colOff>
      <xdr:row>85</xdr:row>
      <xdr:rowOff>32393</xdr:rowOff>
    </xdr:to>
    <xdr:sp macro="" textlink="">
      <xdr:nvSpPr>
        <xdr:cNvPr id="214" name="円/楕円 213"/>
        <xdr:cNvSpPr/>
      </xdr:nvSpPr>
      <xdr:spPr>
        <a:xfrm>
          <a:off x="4902200" y="145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118770</xdr:rowOff>
    </xdr:from>
    <xdr:ext cx="762000" cy="259045"/>
    <xdr:sp macro="" textlink="">
      <xdr:nvSpPr>
        <xdr:cNvPr id="215" name="人件費・物件費等の状況該当値テキスト"/>
        <xdr:cNvSpPr txBox="1"/>
      </xdr:nvSpPr>
      <xdr:spPr>
        <a:xfrm>
          <a:off x="5041900" y="143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107,090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54639</xdr:rowOff>
    </xdr:from>
    <xdr:to>
      <xdr:col>6</xdr:col>
      <xdr:colOff>50800</xdr:colOff>
      <xdr:row>84</xdr:row>
      <xdr:rowOff>156239</xdr:rowOff>
    </xdr:to>
    <xdr:sp macro="" textlink="">
      <xdr:nvSpPr>
        <xdr:cNvPr id="216" name="円/楕円 215"/>
        <xdr:cNvSpPr/>
      </xdr:nvSpPr>
      <xdr:spPr>
        <a:xfrm>
          <a:off x="4064000" y="144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166416</xdr:rowOff>
    </xdr:from>
    <xdr:ext cx="736600" cy="259045"/>
    <xdr:sp macro="" textlink="">
      <xdr:nvSpPr>
        <xdr:cNvPr id="217" name="テキスト ボックス 216"/>
        <xdr:cNvSpPr txBox="1"/>
      </xdr:nvSpPr>
      <xdr:spPr>
        <a:xfrm>
          <a:off x="3733800" y="1422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104,328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50829</xdr:rowOff>
    </xdr:from>
    <xdr:to>
      <xdr:col>4</xdr:col>
      <xdr:colOff>533400</xdr:colOff>
      <xdr:row>84</xdr:row>
      <xdr:rowOff>152429</xdr:rowOff>
    </xdr:to>
    <xdr:sp macro="" textlink="">
      <xdr:nvSpPr>
        <xdr:cNvPr id="218" name="円/楕円 217"/>
        <xdr:cNvSpPr/>
      </xdr:nvSpPr>
      <xdr:spPr>
        <a:xfrm>
          <a:off x="3175000" y="14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162606</xdr:rowOff>
    </xdr:from>
    <xdr:ext cx="762000" cy="259045"/>
    <xdr:sp macro="" textlink="">
      <xdr:nvSpPr>
        <xdr:cNvPr id="219" name="テキスト ボックス 218"/>
        <xdr:cNvSpPr txBox="1"/>
      </xdr:nvSpPr>
      <xdr:spPr>
        <a:xfrm>
          <a:off x="2844800" y="1422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104,107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87714</xdr:rowOff>
    </xdr:from>
    <xdr:to>
      <xdr:col>3</xdr:col>
      <xdr:colOff>330200</xdr:colOff>
      <xdr:row>85</xdr:row>
      <xdr:rowOff>17864</xdr:rowOff>
    </xdr:to>
    <xdr:sp macro="" textlink="">
      <xdr:nvSpPr>
        <xdr:cNvPr id="220" name="円/楕円 219"/>
        <xdr:cNvSpPr/>
      </xdr:nvSpPr>
      <xdr:spPr>
        <a:xfrm>
          <a:off x="2286000" y="1448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28041</xdr:rowOff>
    </xdr:from>
    <xdr:ext cx="762000" cy="259045"/>
    <xdr:sp macro="" textlink="">
      <xdr:nvSpPr>
        <xdr:cNvPr id="221" name="テキスト ボックス 220"/>
        <xdr:cNvSpPr txBox="1"/>
      </xdr:nvSpPr>
      <xdr:spPr>
        <a:xfrm>
          <a:off x="1955800" y="142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106,247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32990</xdr:rowOff>
    </xdr:from>
    <xdr:to>
      <xdr:col>2</xdr:col>
      <xdr:colOff>127000</xdr:colOff>
      <xdr:row>84</xdr:row>
      <xdr:rowOff>134590</xdr:rowOff>
    </xdr:to>
    <xdr:sp macro="" textlink="">
      <xdr:nvSpPr>
        <xdr:cNvPr id="222" name="円/楕円 221"/>
        <xdr:cNvSpPr/>
      </xdr:nvSpPr>
      <xdr:spPr>
        <a:xfrm>
          <a:off x="1397000" y="144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144767</xdr:rowOff>
    </xdr:from>
    <xdr:ext cx="762000" cy="259045"/>
    <xdr:sp macro="" textlink="">
      <xdr:nvSpPr>
        <xdr:cNvPr id="223" name="テキスト ボックス 222"/>
        <xdr:cNvSpPr txBox="1"/>
      </xdr:nvSpPr>
      <xdr:spPr>
        <a:xfrm>
          <a:off x="1066800" y="1420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退職者の増加とこれに係る新規採用のため給与水準が低下したことにより指標が改善され、おおむね類似団体と同様に推移している。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今後も国家公務員や民間給与の状況を踏まえ、給与の適正化に努める。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130811</xdr:rowOff>
    </xdr:to>
    <xdr:cxnSp macro="">
      <xdr:nvCxnSpPr>
        <xdr:cNvPr id="257" name="直線コネクタ 256"/>
        <xdr:cNvCxnSpPr/>
      </xdr:nvCxnSpPr>
      <xdr:spPr>
        <a:xfrm flipV="1">
          <a:off x="16179800" y="1448435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88</xdr:row>
      <xdr:rowOff>64346</xdr:rowOff>
    </xdr:to>
    <xdr:cxnSp macro="">
      <xdr:nvCxnSpPr>
        <xdr:cNvPr id="260" name="直線コネクタ 259"/>
        <xdr:cNvCxnSpPr/>
      </xdr:nvCxnSpPr>
      <xdr:spPr>
        <a:xfrm flipV="1">
          <a:off x="15290800" y="14532611"/>
          <a:ext cx="889000" cy="6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64346</xdr:rowOff>
    </xdr:from>
    <xdr:to>
      <xdr:col>22</xdr:col>
      <xdr:colOff>203200</xdr:colOff>
      <xdr:row>88</xdr:row>
      <xdr:rowOff>80434</xdr:rowOff>
    </xdr:to>
    <xdr:cxnSp macro="">
      <xdr:nvCxnSpPr>
        <xdr:cNvPr id="263" name="直線コネクタ 262"/>
        <xdr:cNvCxnSpPr/>
      </xdr:nvCxnSpPr>
      <xdr:spPr>
        <a:xfrm flipV="1">
          <a:off x="14401800" y="1515194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88</xdr:row>
      <xdr:rowOff>80434</xdr:rowOff>
    </xdr:to>
    <xdr:cxnSp macro="">
      <xdr:nvCxnSpPr>
        <xdr:cNvPr id="266" name="直線コネクタ 265"/>
        <xdr:cNvCxnSpPr/>
      </xdr:nvCxnSpPr>
      <xdr:spPr>
        <a:xfrm>
          <a:off x="13512800" y="14484350"/>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9" name="フローチャート : 判断 268"/>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135484</xdr:rowOff>
    </xdr:from>
    <xdr:ext cx="762000" cy="259045"/>
    <xdr:sp macro="" textlink="">
      <xdr:nvSpPr>
        <xdr:cNvPr id="270" name="テキスト ボックス 269"/>
        <xdr:cNvSpPr txBox="1"/>
      </xdr:nvSpPr>
      <xdr:spPr>
        <a:xfrm>
          <a:off x="13131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6" name="円/楕円 275"/>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48277</xdr:rowOff>
    </xdr:from>
    <xdr:ext cx="762000" cy="259045"/>
    <xdr:sp macro="" textlink="">
      <xdr:nvSpPr>
        <xdr:cNvPr id="277"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8" name="円/楕円 277"/>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166388</xdr:rowOff>
    </xdr:from>
    <xdr:ext cx="736600" cy="259045"/>
    <xdr:sp macro="" textlink="">
      <xdr:nvSpPr>
        <xdr:cNvPr id="279" name="テキスト ボックス 278"/>
        <xdr:cNvSpPr txBox="1"/>
      </xdr:nvSpPr>
      <xdr:spPr>
        <a:xfrm>
          <a:off x="15798800" y="1456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13546</xdr:rowOff>
    </xdr:from>
    <xdr:to>
      <xdr:col>22</xdr:col>
      <xdr:colOff>254000</xdr:colOff>
      <xdr:row>88</xdr:row>
      <xdr:rowOff>115146</xdr:rowOff>
    </xdr:to>
    <xdr:sp macro="" textlink="">
      <xdr:nvSpPr>
        <xdr:cNvPr id="280" name="円/楕円 279"/>
        <xdr:cNvSpPr/>
      </xdr:nvSpPr>
      <xdr:spPr>
        <a:xfrm>
          <a:off x="15240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125323</xdr:rowOff>
    </xdr:from>
    <xdr:ext cx="762000" cy="259045"/>
    <xdr:sp macro="" textlink="">
      <xdr:nvSpPr>
        <xdr:cNvPr id="281" name="テキスト ボックス 280"/>
        <xdr:cNvSpPr txBox="1"/>
      </xdr:nvSpPr>
      <xdr:spPr>
        <a:xfrm>
          <a:off x="14909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2" name="円/楕円 281"/>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83" name="テキスト ボックス 282"/>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84" name="円/楕円 283"/>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118127</xdr:rowOff>
    </xdr:from>
    <xdr:ext cx="762000" cy="259045"/>
    <xdr:sp macro="" textlink="">
      <xdr:nvSpPr>
        <xdr:cNvPr id="285" name="テキスト ボックス 284"/>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rPr>
            <a:t>組織の簡素化や業務の見直しなどによる人員削減（対平成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13</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rPr>
            <a:t>15.5</a:t>
          </a:r>
          <a:r>
            <a:rPr kumimoji="1" lang="ja-JP" altLang="en-US" sz="1300" b="0" i="0" u="none" strike="noStrike" kern="0" cap="none" spc="0" normalizeH="0" baseline="0" noProof="0">
              <a:ln>
                <a:noFill/>
              </a:ln>
              <a:solidFill>
                <a:prstClr val="black"/>
              </a:solidFill>
              <a:effectLst/>
              <a:uLnTx/>
              <a:uFillTx/>
              <a:latin typeface="ＭＳ Ｐゴシック"/>
              <a:ea typeface="+mn-ea"/>
            </a:rPr>
            <a:t>％、△</a:t>
          </a:r>
          <a:r>
            <a:rPr kumimoji="1" lang="en-US" altLang="ja-JP" sz="1300" b="0" i="0" u="none" strike="noStrike" kern="0" cap="none" spc="0" normalizeH="0" baseline="0" noProof="0">
              <a:ln>
                <a:noFill/>
              </a:ln>
              <a:solidFill>
                <a:prstClr val="black"/>
              </a:solidFill>
              <a:effectLst/>
              <a:uLnTx/>
              <a:uFillTx/>
              <a:latin typeface="ＭＳ Ｐゴシック"/>
              <a:ea typeface="+mn-ea"/>
            </a:rPr>
            <a:t>148</a:t>
          </a:r>
          <a:r>
            <a:rPr kumimoji="1" lang="ja-JP" altLang="en-US" sz="1300" b="0" i="0" u="none" strike="noStrike" kern="0" cap="none" spc="0" normalizeH="0" baseline="0" noProof="0">
              <a:ln>
                <a:noFill/>
              </a:ln>
              <a:solidFill>
                <a:prstClr val="black"/>
              </a:solidFill>
              <a:effectLst/>
              <a:uLnTx/>
              <a:uFillTx/>
              <a:latin typeface="ＭＳ Ｐゴシック"/>
              <a:ea typeface="+mn-ea"/>
            </a:rPr>
            <a:t>人、平成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26</a:t>
          </a:r>
          <a:r>
            <a:rPr kumimoji="1" lang="ja-JP" altLang="en-US" sz="1300" b="0" i="0" u="none" strike="noStrike" kern="0" cap="none" spc="0" normalizeH="0" baseline="0" noProof="0">
              <a:ln>
                <a:noFill/>
              </a:ln>
              <a:solidFill>
                <a:prstClr val="black"/>
              </a:solidFill>
              <a:effectLst/>
              <a:uLnTx/>
              <a:uFillTx/>
              <a:latin typeface="ＭＳ Ｐゴシック"/>
              <a:ea typeface="+mn-ea"/>
            </a:rPr>
            <a:t>年</a:t>
          </a:r>
          <a:r>
            <a:rPr kumimoji="1" lang="en-US" altLang="ja-JP" sz="1300" b="0" i="0" u="none" strike="noStrike" kern="0" cap="none" spc="0" normalizeH="0" baseline="0" noProof="0">
              <a:ln>
                <a:noFill/>
              </a:ln>
              <a:solidFill>
                <a:prstClr val="black"/>
              </a:solidFill>
              <a:effectLst/>
              <a:uLnTx/>
              <a:uFillTx/>
              <a:latin typeface="ＭＳ Ｐゴシック"/>
              <a:ea typeface="+mn-ea"/>
            </a:rPr>
            <a:t>4</a:t>
          </a:r>
          <a:r>
            <a:rPr kumimoji="1" lang="ja-JP" altLang="en-US" sz="1300" b="0" i="0" u="none" strike="noStrike" kern="0" cap="none" spc="0" normalizeH="0" baseline="0" noProof="0">
              <a:ln>
                <a:noFill/>
              </a:ln>
              <a:solidFill>
                <a:prstClr val="black"/>
              </a:solidFill>
              <a:effectLst/>
              <a:uLnTx/>
              <a:uFillTx/>
              <a:latin typeface="ＭＳ Ｐゴシック"/>
              <a:ea typeface="+mn-ea"/>
            </a:rPr>
            <a:t>月</a:t>
          </a:r>
          <a:r>
            <a:rPr kumimoji="1" lang="en-US" altLang="ja-JP" sz="1300" b="0" i="0" u="none" strike="noStrike" kern="0" cap="none" spc="0" normalizeH="0" baseline="0" noProof="0">
              <a:ln>
                <a:noFill/>
              </a:ln>
              <a:solidFill>
                <a:prstClr val="black"/>
              </a:solidFill>
              <a:effectLst/>
              <a:uLnTx/>
              <a:uFillTx/>
              <a:latin typeface="ＭＳ Ｐゴシック"/>
              <a:ea typeface="+mn-ea"/>
            </a:rPr>
            <a:t>1</a:t>
          </a:r>
          <a:r>
            <a:rPr kumimoji="1" lang="ja-JP" altLang="en-US" sz="1300" b="0" i="0" u="none" strike="noStrike" kern="0" cap="none" spc="0" normalizeH="0" baseline="0" noProof="0">
              <a:ln>
                <a:noFill/>
              </a:ln>
              <a:solidFill>
                <a:prstClr val="black"/>
              </a:solidFill>
              <a:effectLst/>
              <a:uLnTx/>
              <a:uFillTx/>
              <a:latin typeface="ＭＳ Ｐゴシック"/>
              <a:ea typeface="+mn-ea"/>
            </a:rPr>
            <a:t>日現在）の結果、人口一人当たり職員数は類似団体平均を下回っているが、人口の減少に伴い数値は微増している。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今後も不要不急の業務の再編、簡素で効率的な組織体制の構築を図り、適正な定員管理に努める。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78015</xdr:rowOff>
    </xdr:from>
    <xdr:to>
      <xdr:col>24</xdr:col>
      <xdr:colOff>558800</xdr:colOff>
      <xdr:row>61</xdr:row>
      <xdr:rowOff>98697</xdr:rowOff>
    </xdr:to>
    <xdr:cxnSp macro="">
      <xdr:nvCxnSpPr>
        <xdr:cNvPr id="322" name="直線コネクタ 321"/>
        <xdr:cNvCxnSpPr/>
      </xdr:nvCxnSpPr>
      <xdr:spPr>
        <a:xfrm>
          <a:off x="16179800" y="10536465"/>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64226</xdr:rowOff>
    </xdr:from>
    <xdr:to>
      <xdr:col>23</xdr:col>
      <xdr:colOff>406400</xdr:colOff>
      <xdr:row>61</xdr:row>
      <xdr:rowOff>78015</xdr:rowOff>
    </xdr:to>
    <xdr:cxnSp macro="">
      <xdr:nvCxnSpPr>
        <xdr:cNvPr id="325" name="直線コネクタ 324"/>
        <xdr:cNvCxnSpPr/>
      </xdr:nvCxnSpPr>
      <xdr:spPr>
        <a:xfrm>
          <a:off x="15290800" y="1052267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60778</xdr:rowOff>
    </xdr:from>
    <xdr:to>
      <xdr:col>22</xdr:col>
      <xdr:colOff>203200</xdr:colOff>
      <xdr:row>61</xdr:row>
      <xdr:rowOff>64226</xdr:rowOff>
    </xdr:to>
    <xdr:cxnSp macro="">
      <xdr:nvCxnSpPr>
        <xdr:cNvPr id="328" name="直線コネクタ 327"/>
        <xdr:cNvCxnSpPr/>
      </xdr:nvCxnSpPr>
      <xdr:spPr>
        <a:xfrm>
          <a:off x="14401800" y="105192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33201</xdr:rowOff>
    </xdr:from>
    <xdr:to>
      <xdr:col>21</xdr:col>
      <xdr:colOff>0</xdr:colOff>
      <xdr:row>61</xdr:row>
      <xdr:rowOff>60778</xdr:rowOff>
    </xdr:to>
    <xdr:cxnSp macro="">
      <xdr:nvCxnSpPr>
        <xdr:cNvPr id="331" name="直線コネクタ 330"/>
        <xdr:cNvCxnSpPr/>
      </xdr:nvCxnSpPr>
      <xdr:spPr>
        <a:xfrm>
          <a:off x="13512800" y="1049165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4" name="フローチャート : 判断 333"/>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105971</xdr:rowOff>
    </xdr:from>
    <xdr:ext cx="762000" cy="259045"/>
    <xdr:sp macro="" textlink="">
      <xdr:nvSpPr>
        <xdr:cNvPr id="335" name="テキスト ボックス 334"/>
        <xdr:cNvSpPr txBox="1"/>
      </xdr:nvSpPr>
      <xdr:spPr>
        <a:xfrm>
          <a:off x="13131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47897</xdr:rowOff>
    </xdr:from>
    <xdr:to>
      <xdr:col>24</xdr:col>
      <xdr:colOff>609600</xdr:colOff>
      <xdr:row>61</xdr:row>
      <xdr:rowOff>149497</xdr:rowOff>
    </xdr:to>
    <xdr:sp macro="" textlink="">
      <xdr:nvSpPr>
        <xdr:cNvPr id="341" name="円/楕円 340"/>
        <xdr:cNvSpPr/>
      </xdr:nvSpPr>
      <xdr:spPr>
        <a:xfrm>
          <a:off x="169672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64424</xdr:rowOff>
    </xdr:from>
    <xdr:ext cx="762000" cy="259045"/>
    <xdr:sp macro="" textlink="">
      <xdr:nvSpPr>
        <xdr:cNvPr id="342" name="定員管理の状況該当値テキスト"/>
        <xdr:cNvSpPr txBox="1"/>
      </xdr:nvSpPr>
      <xdr:spPr>
        <a:xfrm>
          <a:off x="171069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27215</xdr:rowOff>
    </xdr:from>
    <xdr:to>
      <xdr:col>23</xdr:col>
      <xdr:colOff>457200</xdr:colOff>
      <xdr:row>61</xdr:row>
      <xdr:rowOff>128815</xdr:rowOff>
    </xdr:to>
    <xdr:sp macro="" textlink="">
      <xdr:nvSpPr>
        <xdr:cNvPr id="343" name="円/楕円 342"/>
        <xdr:cNvSpPr/>
      </xdr:nvSpPr>
      <xdr:spPr>
        <a:xfrm>
          <a:off x="16129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138992</xdr:rowOff>
    </xdr:from>
    <xdr:ext cx="736600" cy="259045"/>
    <xdr:sp macro="" textlink="">
      <xdr:nvSpPr>
        <xdr:cNvPr id="344" name="テキスト ボックス 343"/>
        <xdr:cNvSpPr txBox="1"/>
      </xdr:nvSpPr>
      <xdr:spPr>
        <a:xfrm>
          <a:off x="15798800" y="1025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13426</xdr:rowOff>
    </xdr:from>
    <xdr:to>
      <xdr:col>22</xdr:col>
      <xdr:colOff>254000</xdr:colOff>
      <xdr:row>61</xdr:row>
      <xdr:rowOff>115026</xdr:rowOff>
    </xdr:to>
    <xdr:sp macro="" textlink="">
      <xdr:nvSpPr>
        <xdr:cNvPr id="345" name="円/楕円 344"/>
        <xdr:cNvSpPr/>
      </xdr:nvSpPr>
      <xdr:spPr>
        <a:xfrm>
          <a:off x="15240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125203</xdr:rowOff>
    </xdr:from>
    <xdr:ext cx="762000" cy="259045"/>
    <xdr:sp macro="" textlink="">
      <xdr:nvSpPr>
        <xdr:cNvPr id="346" name="テキスト ボックス 345"/>
        <xdr:cNvSpPr txBox="1"/>
      </xdr:nvSpPr>
      <xdr:spPr>
        <a:xfrm>
          <a:off x="14909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9978</xdr:rowOff>
    </xdr:from>
    <xdr:to>
      <xdr:col>21</xdr:col>
      <xdr:colOff>50800</xdr:colOff>
      <xdr:row>61</xdr:row>
      <xdr:rowOff>111578</xdr:rowOff>
    </xdr:to>
    <xdr:sp macro="" textlink="">
      <xdr:nvSpPr>
        <xdr:cNvPr id="347" name="円/楕円 346"/>
        <xdr:cNvSpPr/>
      </xdr:nvSpPr>
      <xdr:spPr>
        <a:xfrm>
          <a:off x="14351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48" name="テキスト ボックス 347"/>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153851</xdr:rowOff>
    </xdr:from>
    <xdr:to>
      <xdr:col>19</xdr:col>
      <xdr:colOff>533400</xdr:colOff>
      <xdr:row>61</xdr:row>
      <xdr:rowOff>84001</xdr:rowOff>
    </xdr:to>
    <xdr:sp macro="" textlink="">
      <xdr:nvSpPr>
        <xdr:cNvPr id="349" name="円/楕円 348"/>
        <xdr:cNvSpPr/>
      </xdr:nvSpPr>
      <xdr:spPr>
        <a:xfrm>
          <a:off x="13462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94178</xdr:rowOff>
    </xdr:from>
    <xdr:ext cx="762000" cy="259045"/>
    <xdr:sp macro="" textlink="">
      <xdr:nvSpPr>
        <xdr:cNvPr id="350" name="テキスト ボックス 349"/>
        <xdr:cNvSpPr txBox="1"/>
      </xdr:nvSpPr>
      <xdr:spPr>
        <a:xfrm>
          <a:off x="13131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地方債発行抑制により、類似団体の平均よりも低い状態が続いていたが、平成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22</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年度の土地開発公社解散にあたり、新たに第三セクター等改革推進債を起債したため元利償還額が増加し、平成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23</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年度以降は横ばいとなっている。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今後数年間は駅前再開発や学校改築、市営住宅の建替等、既に計画済みの起債予定事業が増える見込みであるが、適切な償還計画のもとで数値の改善を図る。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110236</xdr:rowOff>
    </xdr:from>
    <xdr:to>
      <xdr:col>24</xdr:col>
      <xdr:colOff>558800</xdr:colOff>
      <xdr:row>39</xdr:row>
      <xdr:rowOff>139192</xdr:rowOff>
    </xdr:to>
    <xdr:cxnSp macro="">
      <xdr:nvCxnSpPr>
        <xdr:cNvPr id="382" name="直線コネクタ 381"/>
        <xdr:cNvCxnSpPr/>
      </xdr:nvCxnSpPr>
      <xdr:spPr>
        <a:xfrm flipV="1">
          <a:off x="16179800" y="679678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139192</xdr:rowOff>
    </xdr:from>
    <xdr:to>
      <xdr:col>23</xdr:col>
      <xdr:colOff>406400</xdr:colOff>
      <xdr:row>39</xdr:row>
      <xdr:rowOff>139192</xdr:rowOff>
    </xdr:to>
    <xdr:cxnSp macro="">
      <xdr:nvCxnSpPr>
        <xdr:cNvPr id="385" name="直線コネクタ 384"/>
        <xdr:cNvCxnSpPr/>
      </xdr:nvCxnSpPr>
      <xdr:spPr>
        <a:xfrm>
          <a:off x="15290800" y="6825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134366</xdr:rowOff>
    </xdr:from>
    <xdr:to>
      <xdr:col>22</xdr:col>
      <xdr:colOff>203200</xdr:colOff>
      <xdr:row>39</xdr:row>
      <xdr:rowOff>139192</xdr:rowOff>
    </xdr:to>
    <xdr:cxnSp macro="">
      <xdr:nvCxnSpPr>
        <xdr:cNvPr id="388" name="直線コネクタ 387"/>
        <xdr:cNvCxnSpPr/>
      </xdr:nvCxnSpPr>
      <xdr:spPr>
        <a:xfrm>
          <a:off x="14401800" y="68209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134366</xdr:rowOff>
    </xdr:from>
    <xdr:to>
      <xdr:col>21</xdr:col>
      <xdr:colOff>0</xdr:colOff>
      <xdr:row>39</xdr:row>
      <xdr:rowOff>148844</xdr:rowOff>
    </xdr:to>
    <xdr:cxnSp macro="">
      <xdr:nvCxnSpPr>
        <xdr:cNvPr id="391" name="直線コネクタ 390"/>
        <xdr:cNvCxnSpPr/>
      </xdr:nvCxnSpPr>
      <xdr:spPr>
        <a:xfrm flipV="1">
          <a:off x="13512800" y="682091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61231</xdr:rowOff>
    </xdr:from>
    <xdr:ext cx="762000" cy="259045"/>
    <xdr:sp macro="" textlink="">
      <xdr:nvSpPr>
        <xdr:cNvPr id="395" name="テキスト ボックス 394"/>
        <xdr:cNvSpPr txBox="1"/>
      </xdr:nvSpPr>
      <xdr:spPr>
        <a:xfrm>
          <a:off x="13131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59436</xdr:rowOff>
    </xdr:from>
    <xdr:to>
      <xdr:col>24</xdr:col>
      <xdr:colOff>609600</xdr:colOff>
      <xdr:row>39</xdr:row>
      <xdr:rowOff>161036</xdr:rowOff>
    </xdr:to>
    <xdr:sp macro="" textlink="">
      <xdr:nvSpPr>
        <xdr:cNvPr id="401" name="円/楕円 400"/>
        <xdr:cNvSpPr/>
      </xdr:nvSpPr>
      <xdr:spPr>
        <a:xfrm>
          <a:off x="16967200" y="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31513</xdr:rowOff>
    </xdr:from>
    <xdr:ext cx="762000" cy="259045"/>
    <xdr:sp macro="" textlink="">
      <xdr:nvSpPr>
        <xdr:cNvPr id="402" name="公債費負担の状況該当値テキスト"/>
        <xdr:cNvSpPr txBox="1"/>
      </xdr:nvSpPr>
      <xdr:spPr>
        <a:xfrm>
          <a:off x="17106900" y="671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88392</xdr:rowOff>
    </xdr:from>
    <xdr:to>
      <xdr:col>23</xdr:col>
      <xdr:colOff>457200</xdr:colOff>
      <xdr:row>40</xdr:row>
      <xdr:rowOff>18542</xdr:rowOff>
    </xdr:to>
    <xdr:sp macro="" textlink="">
      <xdr:nvSpPr>
        <xdr:cNvPr id="403" name="円/楕円 402"/>
        <xdr:cNvSpPr/>
      </xdr:nvSpPr>
      <xdr:spPr>
        <a:xfrm>
          <a:off x="161290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3319</xdr:rowOff>
    </xdr:from>
    <xdr:ext cx="736600" cy="259045"/>
    <xdr:sp macro="" textlink="">
      <xdr:nvSpPr>
        <xdr:cNvPr id="404" name="テキスト ボックス 403"/>
        <xdr:cNvSpPr txBox="1"/>
      </xdr:nvSpPr>
      <xdr:spPr>
        <a:xfrm>
          <a:off x="15798800" y="686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88392</xdr:rowOff>
    </xdr:from>
    <xdr:to>
      <xdr:col>22</xdr:col>
      <xdr:colOff>254000</xdr:colOff>
      <xdr:row>40</xdr:row>
      <xdr:rowOff>18542</xdr:rowOff>
    </xdr:to>
    <xdr:sp macro="" textlink="">
      <xdr:nvSpPr>
        <xdr:cNvPr id="405" name="円/楕円 404"/>
        <xdr:cNvSpPr/>
      </xdr:nvSpPr>
      <xdr:spPr>
        <a:xfrm>
          <a:off x="152400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3319</xdr:rowOff>
    </xdr:from>
    <xdr:ext cx="762000" cy="259045"/>
    <xdr:sp macro="" textlink="">
      <xdr:nvSpPr>
        <xdr:cNvPr id="406" name="テキスト ボックス 405"/>
        <xdr:cNvSpPr txBox="1"/>
      </xdr:nvSpPr>
      <xdr:spPr>
        <a:xfrm>
          <a:off x="14909800" y="686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83566</xdr:rowOff>
    </xdr:from>
    <xdr:to>
      <xdr:col>21</xdr:col>
      <xdr:colOff>50800</xdr:colOff>
      <xdr:row>40</xdr:row>
      <xdr:rowOff>13716</xdr:rowOff>
    </xdr:to>
    <xdr:sp macro="" textlink="">
      <xdr:nvSpPr>
        <xdr:cNvPr id="407" name="円/楕円 406"/>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169943</xdr:rowOff>
    </xdr:from>
    <xdr:ext cx="762000" cy="259045"/>
    <xdr:sp macro="" textlink="">
      <xdr:nvSpPr>
        <xdr:cNvPr id="408" name="テキスト ボックス 407"/>
        <xdr:cNvSpPr txBox="1"/>
      </xdr:nvSpPr>
      <xdr:spPr>
        <a:xfrm>
          <a:off x="140208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98044</xdr:rowOff>
    </xdr:from>
    <xdr:to>
      <xdr:col>19</xdr:col>
      <xdr:colOff>533400</xdr:colOff>
      <xdr:row>40</xdr:row>
      <xdr:rowOff>28194</xdr:rowOff>
    </xdr:to>
    <xdr:sp macro="" textlink="">
      <xdr:nvSpPr>
        <xdr:cNvPr id="409" name="円/楕円 408"/>
        <xdr:cNvSpPr/>
      </xdr:nvSpPr>
      <xdr:spPr>
        <a:xfrm>
          <a:off x="134620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38371</xdr:rowOff>
    </xdr:from>
    <xdr:ext cx="762000" cy="259045"/>
    <xdr:sp macro="" textlink="">
      <xdr:nvSpPr>
        <xdr:cNvPr id="410" name="テキスト ボックス 409"/>
        <xdr:cNvSpPr txBox="1"/>
      </xdr:nvSpPr>
      <xdr:spPr>
        <a:xfrm>
          <a:off x="13131800" y="655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債務負担に基づく支出予定額の減少効果もあり数値は改善傾向にあったが、地方債現在高の増加により、</a:t>
          </a:r>
          <a:r>
            <a:rPr kumimoji="1" lang="en-US" altLang="ja-JP" sz="1300" b="0" i="0" u="none" strike="noStrike" kern="0" cap="none" spc="0" normalizeH="0" baseline="0" noProof="0">
              <a:ln>
                <a:noFill/>
              </a:ln>
              <a:solidFill>
                <a:prstClr val="black"/>
              </a:solidFill>
              <a:effectLst/>
              <a:uLnTx/>
              <a:uFillTx/>
              <a:latin typeface="ＭＳ Ｐゴシック"/>
              <a:ea typeface="+mn-ea"/>
            </a:rPr>
            <a:t>26</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年度は類似団体平均よりも高くなっている。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今後数年間は駅前再開発や学校、市営住宅等施設の改築・建替等、既に計画済みの起債予定事業が増える見込みである。計画的な実施と、適切な償還計画により、健全な財政運営に努める。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42469</xdr:rowOff>
    </xdr:from>
    <xdr:to>
      <xdr:col>24</xdr:col>
      <xdr:colOff>558800</xdr:colOff>
      <xdr:row>15</xdr:row>
      <xdr:rowOff>46330</xdr:rowOff>
    </xdr:to>
    <xdr:cxnSp macro="">
      <xdr:nvCxnSpPr>
        <xdr:cNvPr id="442" name="直線コネクタ 441"/>
        <xdr:cNvCxnSpPr/>
      </xdr:nvCxnSpPr>
      <xdr:spPr>
        <a:xfrm>
          <a:off x="16179800" y="2614219"/>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42469</xdr:rowOff>
    </xdr:from>
    <xdr:to>
      <xdr:col>23</xdr:col>
      <xdr:colOff>406400</xdr:colOff>
      <xdr:row>15</xdr:row>
      <xdr:rowOff>60808</xdr:rowOff>
    </xdr:to>
    <xdr:cxnSp macro="">
      <xdr:nvCxnSpPr>
        <xdr:cNvPr id="445" name="直線コネクタ 444"/>
        <xdr:cNvCxnSpPr/>
      </xdr:nvCxnSpPr>
      <xdr:spPr>
        <a:xfrm flipV="1">
          <a:off x="15290800" y="2614219"/>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96385</xdr:rowOff>
    </xdr:from>
    <xdr:ext cx="736600" cy="259045"/>
    <xdr:sp macro="" textlink="">
      <xdr:nvSpPr>
        <xdr:cNvPr id="447" name="テキスト ボックス 446"/>
        <xdr:cNvSpPr txBox="1"/>
      </xdr:nvSpPr>
      <xdr:spPr>
        <a:xfrm>
          <a:off x="15798800" y="2668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60808</xdr:rowOff>
    </xdr:from>
    <xdr:to>
      <xdr:col>22</xdr:col>
      <xdr:colOff>203200</xdr:colOff>
      <xdr:row>15</xdr:row>
      <xdr:rowOff>81559</xdr:rowOff>
    </xdr:to>
    <xdr:cxnSp macro="">
      <xdr:nvCxnSpPr>
        <xdr:cNvPr id="448" name="直線コネクタ 447"/>
        <xdr:cNvCxnSpPr/>
      </xdr:nvCxnSpPr>
      <xdr:spPr>
        <a:xfrm flipV="1">
          <a:off x="14401800" y="2632558"/>
          <a:ext cx="889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137406</xdr:rowOff>
    </xdr:from>
    <xdr:ext cx="762000" cy="259045"/>
    <xdr:sp macro="" textlink="">
      <xdr:nvSpPr>
        <xdr:cNvPr id="450" name="テキスト ボックス 449"/>
        <xdr:cNvSpPr txBox="1"/>
      </xdr:nvSpPr>
      <xdr:spPr>
        <a:xfrm>
          <a:off x="14909800" y="27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81559</xdr:rowOff>
    </xdr:from>
    <xdr:to>
      <xdr:col>21</xdr:col>
      <xdr:colOff>0</xdr:colOff>
      <xdr:row>15</xdr:row>
      <xdr:rowOff>118237</xdr:rowOff>
    </xdr:to>
    <xdr:cxnSp macro="">
      <xdr:nvCxnSpPr>
        <xdr:cNvPr id="451" name="直線コネクタ 450"/>
        <xdr:cNvCxnSpPr/>
      </xdr:nvCxnSpPr>
      <xdr:spPr>
        <a:xfrm flipV="1">
          <a:off x="13512800" y="2653309"/>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11320</xdr:rowOff>
    </xdr:from>
    <xdr:ext cx="762000" cy="259045"/>
    <xdr:sp macro="" textlink="">
      <xdr:nvSpPr>
        <xdr:cNvPr id="453" name="テキスト ボックス 452"/>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4" name="フローチャート : 判断 453"/>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170095</xdr:rowOff>
    </xdr:from>
    <xdr:ext cx="762000" cy="259045"/>
    <xdr:sp macro="" textlink="">
      <xdr:nvSpPr>
        <xdr:cNvPr id="455" name="テキスト ボックス 454"/>
        <xdr:cNvSpPr txBox="1"/>
      </xdr:nvSpPr>
      <xdr:spPr>
        <a:xfrm>
          <a:off x="13131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166980</xdr:rowOff>
    </xdr:from>
    <xdr:to>
      <xdr:col>24</xdr:col>
      <xdr:colOff>609600</xdr:colOff>
      <xdr:row>15</xdr:row>
      <xdr:rowOff>97130</xdr:rowOff>
    </xdr:to>
    <xdr:sp macro="" textlink="">
      <xdr:nvSpPr>
        <xdr:cNvPr id="461" name="円/楕円 460"/>
        <xdr:cNvSpPr/>
      </xdr:nvSpPr>
      <xdr:spPr>
        <a:xfrm>
          <a:off x="16967200" y="25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139057</xdr:rowOff>
    </xdr:from>
    <xdr:ext cx="762000" cy="259045"/>
    <xdr:sp macro="" textlink="">
      <xdr:nvSpPr>
        <xdr:cNvPr id="462" name="将来負担の状況該当値テキスト"/>
        <xdr:cNvSpPr txBox="1"/>
      </xdr:nvSpPr>
      <xdr:spPr>
        <a:xfrm>
          <a:off x="17106900" y="253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163119</xdr:rowOff>
    </xdr:from>
    <xdr:to>
      <xdr:col>23</xdr:col>
      <xdr:colOff>457200</xdr:colOff>
      <xdr:row>15</xdr:row>
      <xdr:rowOff>93269</xdr:rowOff>
    </xdr:to>
    <xdr:sp macro="" textlink="">
      <xdr:nvSpPr>
        <xdr:cNvPr id="463" name="円/楕円 462"/>
        <xdr:cNvSpPr/>
      </xdr:nvSpPr>
      <xdr:spPr>
        <a:xfrm>
          <a:off x="16129000" y="256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103446</xdr:rowOff>
    </xdr:from>
    <xdr:ext cx="736600" cy="259045"/>
    <xdr:sp macro="" textlink="">
      <xdr:nvSpPr>
        <xdr:cNvPr id="464" name="テキスト ボックス 463"/>
        <xdr:cNvSpPr txBox="1"/>
      </xdr:nvSpPr>
      <xdr:spPr>
        <a:xfrm>
          <a:off x="15798800" y="2332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10008</xdr:rowOff>
    </xdr:from>
    <xdr:to>
      <xdr:col>22</xdr:col>
      <xdr:colOff>254000</xdr:colOff>
      <xdr:row>15</xdr:row>
      <xdr:rowOff>111608</xdr:rowOff>
    </xdr:to>
    <xdr:sp macro="" textlink="">
      <xdr:nvSpPr>
        <xdr:cNvPr id="465" name="円/楕円 464"/>
        <xdr:cNvSpPr/>
      </xdr:nvSpPr>
      <xdr:spPr>
        <a:xfrm>
          <a:off x="15240000" y="258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121785</xdr:rowOff>
    </xdr:from>
    <xdr:ext cx="762000" cy="259045"/>
    <xdr:sp macro="" textlink="">
      <xdr:nvSpPr>
        <xdr:cNvPr id="466" name="テキスト ボックス 465"/>
        <xdr:cNvSpPr txBox="1"/>
      </xdr:nvSpPr>
      <xdr:spPr>
        <a:xfrm>
          <a:off x="14909800" y="235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30759</xdr:rowOff>
    </xdr:from>
    <xdr:to>
      <xdr:col>21</xdr:col>
      <xdr:colOff>50800</xdr:colOff>
      <xdr:row>15</xdr:row>
      <xdr:rowOff>132359</xdr:rowOff>
    </xdr:to>
    <xdr:sp macro="" textlink="">
      <xdr:nvSpPr>
        <xdr:cNvPr id="467" name="円/楕円 466"/>
        <xdr:cNvSpPr/>
      </xdr:nvSpPr>
      <xdr:spPr>
        <a:xfrm>
          <a:off x="14351000" y="26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142536</xdr:rowOff>
    </xdr:from>
    <xdr:ext cx="762000" cy="259045"/>
    <xdr:sp macro="" textlink="">
      <xdr:nvSpPr>
        <xdr:cNvPr id="468" name="テキスト ボックス 467"/>
        <xdr:cNvSpPr txBox="1"/>
      </xdr:nvSpPr>
      <xdr:spPr>
        <a:xfrm>
          <a:off x="14020800" y="237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67437</xdr:rowOff>
    </xdr:from>
    <xdr:to>
      <xdr:col>19</xdr:col>
      <xdr:colOff>533400</xdr:colOff>
      <xdr:row>15</xdr:row>
      <xdr:rowOff>169037</xdr:rowOff>
    </xdr:to>
    <xdr:sp macro="" textlink="">
      <xdr:nvSpPr>
        <xdr:cNvPr id="469" name="円/楕円 468"/>
        <xdr:cNvSpPr/>
      </xdr:nvSpPr>
      <xdr:spPr>
        <a:xfrm>
          <a:off x="134620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7764</xdr:rowOff>
    </xdr:from>
    <xdr:ext cx="762000" cy="259045"/>
    <xdr:sp macro="" textlink="">
      <xdr:nvSpPr>
        <xdr:cNvPr id="470" name="テキスト ボックス 469"/>
        <xdr:cNvSpPr txBox="1"/>
      </xdr:nvSpPr>
      <xdr:spPr>
        <a:xfrm>
          <a:off x="13131800" y="24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北海道江別市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120,225
119,822
187.38
45,075,464
44,407,170
655,174
24,403,210
35,799,267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34.6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組織の簡素化、業務の見直し、指定管理制度導入などによる人員削減（対平成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13</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rPr>
            <a:t>15.5</a:t>
          </a:r>
          <a:r>
            <a:rPr kumimoji="1" lang="ja-JP" altLang="en-US" sz="1300" b="0" i="0" u="none" strike="noStrike" kern="0" cap="none" spc="0" normalizeH="0" baseline="0" noProof="0">
              <a:ln>
                <a:noFill/>
              </a:ln>
              <a:solidFill>
                <a:prstClr val="black"/>
              </a:solidFill>
              <a:effectLst/>
              <a:uLnTx/>
              <a:uFillTx/>
              <a:latin typeface="ＭＳ Ｐゴシック"/>
              <a:ea typeface="+mn-ea"/>
            </a:rPr>
            <a:t>％、△</a:t>
          </a:r>
          <a:r>
            <a:rPr kumimoji="1" lang="en-US" altLang="ja-JP" sz="1300" b="0" i="0" u="none" strike="noStrike" kern="0" cap="none" spc="0" normalizeH="0" baseline="0" noProof="0">
              <a:ln>
                <a:noFill/>
              </a:ln>
              <a:solidFill>
                <a:prstClr val="black"/>
              </a:solidFill>
              <a:effectLst/>
              <a:uLnTx/>
              <a:uFillTx/>
              <a:latin typeface="ＭＳ Ｐゴシック"/>
              <a:ea typeface="+mn-ea"/>
            </a:rPr>
            <a:t>148</a:t>
          </a:r>
          <a:r>
            <a:rPr kumimoji="1" lang="ja-JP" altLang="en-US" sz="1300" b="0" i="0" u="none" strike="noStrike" kern="0" cap="none" spc="0" normalizeH="0" baseline="0" noProof="0">
              <a:ln>
                <a:noFill/>
              </a:ln>
              <a:solidFill>
                <a:prstClr val="black"/>
              </a:solidFill>
              <a:effectLst/>
              <a:uLnTx/>
              <a:uFillTx/>
              <a:latin typeface="ＭＳ Ｐゴシック"/>
              <a:ea typeface="+mn-ea"/>
            </a:rPr>
            <a:t>人、平成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26</a:t>
          </a:r>
          <a:r>
            <a:rPr kumimoji="1" lang="ja-JP" altLang="en-US" sz="1300" b="0" i="0" u="none" strike="noStrike" kern="0" cap="none" spc="0" normalizeH="0" baseline="0" noProof="0">
              <a:ln>
                <a:noFill/>
              </a:ln>
              <a:solidFill>
                <a:prstClr val="black"/>
              </a:solidFill>
              <a:effectLst/>
              <a:uLnTx/>
              <a:uFillTx/>
              <a:latin typeface="ＭＳ Ｐゴシック"/>
              <a:ea typeface="+mn-ea"/>
            </a:rPr>
            <a:t>年</a:t>
          </a:r>
          <a:r>
            <a:rPr kumimoji="1" lang="en-US" altLang="ja-JP" sz="1300" b="0" i="0" u="none" strike="noStrike" kern="0" cap="none" spc="0" normalizeH="0" baseline="0" noProof="0">
              <a:ln>
                <a:noFill/>
              </a:ln>
              <a:solidFill>
                <a:prstClr val="black"/>
              </a:solidFill>
              <a:effectLst/>
              <a:uLnTx/>
              <a:uFillTx/>
              <a:latin typeface="ＭＳ Ｐゴシック"/>
              <a:ea typeface="+mn-ea"/>
            </a:rPr>
            <a:t>4</a:t>
          </a:r>
          <a:r>
            <a:rPr kumimoji="1" lang="ja-JP" altLang="en-US" sz="1300" b="0" i="0" u="none" strike="noStrike" kern="0" cap="none" spc="0" normalizeH="0" baseline="0" noProof="0">
              <a:ln>
                <a:noFill/>
              </a:ln>
              <a:solidFill>
                <a:prstClr val="black"/>
              </a:solidFill>
              <a:effectLst/>
              <a:uLnTx/>
              <a:uFillTx/>
              <a:latin typeface="ＭＳ Ｐゴシック"/>
              <a:ea typeface="+mn-ea"/>
            </a:rPr>
            <a:t>月</a:t>
          </a:r>
          <a:r>
            <a:rPr kumimoji="1" lang="en-US" altLang="ja-JP" sz="1300" b="0" i="0" u="none" strike="noStrike" kern="0" cap="none" spc="0" normalizeH="0" baseline="0" noProof="0">
              <a:ln>
                <a:noFill/>
              </a:ln>
              <a:solidFill>
                <a:prstClr val="black"/>
              </a:solidFill>
              <a:effectLst/>
              <a:uLnTx/>
              <a:uFillTx/>
              <a:latin typeface="ＭＳ Ｐゴシック"/>
              <a:ea typeface="+mn-ea"/>
            </a:rPr>
            <a:t>1</a:t>
          </a:r>
          <a:r>
            <a:rPr kumimoji="1" lang="ja-JP" altLang="en-US" sz="1300" b="0" i="0" u="none" strike="noStrike" kern="0" cap="none" spc="0" normalizeH="0" baseline="0" noProof="0">
              <a:ln>
                <a:noFill/>
              </a:ln>
              <a:solidFill>
                <a:prstClr val="black"/>
              </a:solidFill>
              <a:effectLst/>
              <a:uLnTx/>
              <a:uFillTx/>
              <a:latin typeface="ＭＳ Ｐゴシック"/>
              <a:ea typeface="+mn-ea"/>
            </a:rPr>
            <a:t>日現在）ならびに給与制度改革等による給与費適正化を通して人件費を抑制しており、類似団体よりも低い数値となっている。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今後も不要不急の業務の再編、簡素で効率的な組織体制の構築を図り、適正な定員管理に努めるとともに、給与水準については国家公務員や民間企業の水準等を踏まえて適正化に努める。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111760</xdr:rowOff>
    </xdr:to>
    <xdr:cxnSp macro="">
      <xdr:nvCxnSpPr>
        <xdr:cNvPr id="64" name="直線コネクタ 63"/>
        <xdr:cNvCxnSpPr/>
      </xdr:nvCxnSpPr>
      <xdr:spPr>
        <a:xfrm>
          <a:off x="3987800" y="6276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36</xdr:row>
      <xdr:rowOff>157480</xdr:rowOff>
    </xdr:to>
    <xdr:cxnSp macro="">
      <xdr:nvCxnSpPr>
        <xdr:cNvPr id="67" name="直線コネクタ 66"/>
        <xdr:cNvCxnSpPr/>
      </xdr:nvCxnSpPr>
      <xdr:spPr>
        <a:xfrm flipV="1">
          <a:off x="3098800" y="627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36</xdr:row>
      <xdr:rowOff>165100</xdr:rowOff>
    </xdr:to>
    <xdr:cxnSp macro="">
      <xdr:nvCxnSpPr>
        <xdr:cNvPr id="70" name="直線コネクタ 69"/>
        <xdr:cNvCxnSpPr/>
      </xdr:nvCxnSpPr>
      <xdr:spPr>
        <a:xfrm flipV="1">
          <a:off x="22098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36</xdr:row>
      <xdr:rowOff>165100</xdr:rowOff>
    </xdr:to>
    <xdr:cxnSp macro="">
      <xdr:nvCxnSpPr>
        <xdr:cNvPr id="73" name="直線コネクタ 72"/>
        <xdr:cNvCxnSpPr/>
      </xdr:nvCxnSpPr>
      <xdr:spPr>
        <a:xfrm>
          <a:off x="1320800" y="627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7" name="テキスト ボックス 76"/>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83" name="円/楕円 82"/>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77487</xdr:rowOff>
    </xdr:from>
    <xdr:ext cx="762000" cy="259045"/>
    <xdr:sp macro="" textlink="">
      <xdr:nvSpPr>
        <xdr:cNvPr id="84"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5" name="円/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7" name="円/楕円 86"/>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88" name="テキスト ボックス 87"/>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89" name="円/楕円 88"/>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0" name="テキスト ボックス 89"/>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1" name="円/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2" name="テキスト ボックス 91"/>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rPr>
            <a:t>従前より、徹底的な歳出削減を実施してきたところであるが、指定管理制度の積極的な実施により委託料が増加傾向にある。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結果として人件費は類似団体と比較して低い傾向にあり抑制が進んでいる一方で、建築資材の高騰や、物価、最低賃金の上昇等の理由から物件費の増加傾向は続くと考えられる。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8890</xdr:rowOff>
    </xdr:from>
    <xdr:to>
      <xdr:col>24</xdr:col>
      <xdr:colOff>31750</xdr:colOff>
      <xdr:row>15</xdr:row>
      <xdr:rowOff>77470</xdr:rowOff>
    </xdr:to>
    <xdr:cxnSp macro="">
      <xdr:nvCxnSpPr>
        <xdr:cNvPr id="125" name="直線コネクタ 124"/>
        <xdr:cNvCxnSpPr/>
      </xdr:nvCxnSpPr>
      <xdr:spPr>
        <a:xfrm>
          <a:off x="15671800" y="2580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8890</xdr:rowOff>
    </xdr:to>
    <xdr:cxnSp macro="">
      <xdr:nvCxnSpPr>
        <xdr:cNvPr id="128" name="直線コネクタ 127"/>
        <xdr:cNvCxnSpPr/>
      </xdr:nvCxnSpPr>
      <xdr:spPr>
        <a:xfrm>
          <a:off x="14782800" y="258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119380</xdr:rowOff>
    </xdr:from>
    <xdr:to>
      <xdr:col>21</xdr:col>
      <xdr:colOff>361950</xdr:colOff>
      <xdr:row>15</xdr:row>
      <xdr:rowOff>8890</xdr:rowOff>
    </xdr:to>
    <xdr:cxnSp macro="">
      <xdr:nvCxnSpPr>
        <xdr:cNvPr id="131" name="直線コネクタ 130"/>
        <xdr:cNvCxnSpPr/>
      </xdr:nvCxnSpPr>
      <xdr:spPr>
        <a:xfrm>
          <a:off x="13893800" y="251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66040</xdr:rowOff>
    </xdr:from>
    <xdr:to>
      <xdr:col>20</xdr:col>
      <xdr:colOff>158750</xdr:colOff>
      <xdr:row>14</xdr:row>
      <xdr:rowOff>119380</xdr:rowOff>
    </xdr:to>
    <xdr:cxnSp macro="">
      <xdr:nvCxnSpPr>
        <xdr:cNvPr id="134" name="直線コネクタ 133"/>
        <xdr:cNvCxnSpPr/>
      </xdr:nvCxnSpPr>
      <xdr:spPr>
        <a:xfrm>
          <a:off x="13004800" y="246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38" name="テキスト ボックス 137"/>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26670</xdr:rowOff>
    </xdr:from>
    <xdr:to>
      <xdr:col>24</xdr:col>
      <xdr:colOff>82550</xdr:colOff>
      <xdr:row>15</xdr:row>
      <xdr:rowOff>128270</xdr:rowOff>
    </xdr:to>
    <xdr:sp macro="" textlink="">
      <xdr:nvSpPr>
        <xdr:cNvPr id="144" name="円/楕円 143"/>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43197</xdr:rowOff>
    </xdr:from>
    <xdr:ext cx="762000" cy="259045"/>
    <xdr:sp macro="" textlink="">
      <xdr:nvSpPr>
        <xdr:cNvPr id="145"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129540</xdr:rowOff>
    </xdr:from>
    <xdr:to>
      <xdr:col>22</xdr:col>
      <xdr:colOff>615950</xdr:colOff>
      <xdr:row>15</xdr:row>
      <xdr:rowOff>59690</xdr:rowOff>
    </xdr:to>
    <xdr:sp macro="" textlink="">
      <xdr:nvSpPr>
        <xdr:cNvPr id="146" name="円/楕円 145"/>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69867</xdr:rowOff>
    </xdr:from>
    <xdr:ext cx="736600" cy="259045"/>
    <xdr:sp macro="" textlink="">
      <xdr:nvSpPr>
        <xdr:cNvPr id="147" name="テキスト ボックス 146"/>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129540</xdr:rowOff>
    </xdr:from>
    <xdr:to>
      <xdr:col>21</xdr:col>
      <xdr:colOff>412750</xdr:colOff>
      <xdr:row>15</xdr:row>
      <xdr:rowOff>59690</xdr:rowOff>
    </xdr:to>
    <xdr:sp macro="" textlink="">
      <xdr:nvSpPr>
        <xdr:cNvPr id="148" name="円/楕円 147"/>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44467</xdr:rowOff>
    </xdr:from>
    <xdr:ext cx="762000" cy="259045"/>
    <xdr:sp macro="" textlink="">
      <xdr:nvSpPr>
        <xdr:cNvPr id="149" name="テキスト ボックス 148"/>
        <xdr:cNvSpPr txBox="1"/>
      </xdr:nvSpPr>
      <xdr:spPr>
        <a:xfrm>
          <a:off x="14401800" y="261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68580</xdr:rowOff>
    </xdr:from>
    <xdr:to>
      <xdr:col>20</xdr:col>
      <xdr:colOff>209550</xdr:colOff>
      <xdr:row>14</xdr:row>
      <xdr:rowOff>170180</xdr:rowOff>
    </xdr:to>
    <xdr:sp macro="" textlink="">
      <xdr:nvSpPr>
        <xdr:cNvPr id="150" name="円/楕円 149"/>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8907</xdr:rowOff>
    </xdr:from>
    <xdr:ext cx="762000" cy="259045"/>
    <xdr:sp macro="" textlink="">
      <xdr:nvSpPr>
        <xdr:cNvPr id="151" name="テキスト ボックス 150"/>
        <xdr:cNvSpPr txBox="1"/>
      </xdr:nvSpPr>
      <xdr:spPr>
        <a:xfrm>
          <a:off x="13512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xdr:rowOff>
    </xdr:from>
    <xdr:to>
      <xdr:col>19</xdr:col>
      <xdr:colOff>6350</xdr:colOff>
      <xdr:row>14</xdr:row>
      <xdr:rowOff>116840</xdr:rowOff>
    </xdr:to>
    <xdr:sp macro="" textlink="">
      <xdr:nvSpPr>
        <xdr:cNvPr id="152" name="円/楕円 151"/>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101617</xdr:rowOff>
    </xdr:from>
    <xdr:ext cx="762000" cy="259045"/>
    <xdr:sp macro="" textlink="">
      <xdr:nvSpPr>
        <xdr:cNvPr id="153" name="テキスト ボックス 152"/>
        <xdr:cNvSpPr txBox="1"/>
      </xdr:nvSpPr>
      <xdr:spPr>
        <a:xfrm>
          <a:off x="12623800" y="25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en-US" altLang="ja-JP" sz="1300">
              <a:latin typeface="ＭＳ Ｐゴシック"/>
            </a:rPr>
            <a:t>24</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年度以降、類似団体平均と同水準で推移している。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高齢化を背景とする社会福祉費の増により、扶助費は増加傾向が続くと考えられる。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55</xdr:row>
      <xdr:rowOff>162378</xdr:rowOff>
    </xdr:to>
    <xdr:cxnSp macro="">
      <xdr:nvCxnSpPr>
        <xdr:cNvPr id="188" name="直線コネクタ 187"/>
        <xdr:cNvCxnSpPr/>
      </xdr:nvCxnSpPr>
      <xdr:spPr>
        <a:xfrm>
          <a:off x="3987800" y="9581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129722</xdr:rowOff>
    </xdr:from>
    <xdr:to>
      <xdr:col>5</xdr:col>
      <xdr:colOff>549275</xdr:colOff>
      <xdr:row>55</xdr:row>
      <xdr:rowOff>151493</xdr:rowOff>
    </xdr:to>
    <xdr:cxnSp macro="">
      <xdr:nvCxnSpPr>
        <xdr:cNvPr id="191" name="直線コネクタ 190"/>
        <xdr:cNvCxnSpPr/>
      </xdr:nvCxnSpPr>
      <xdr:spPr>
        <a:xfrm>
          <a:off x="3098800" y="9559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129722</xdr:rowOff>
    </xdr:to>
    <xdr:cxnSp macro="">
      <xdr:nvCxnSpPr>
        <xdr:cNvPr id="194" name="直線コネクタ 193"/>
        <xdr:cNvCxnSpPr/>
      </xdr:nvCxnSpPr>
      <xdr:spPr>
        <a:xfrm>
          <a:off x="2209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64407</xdr:rowOff>
    </xdr:from>
    <xdr:to>
      <xdr:col>3</xdr:col>
      <xdr:colOff>142875</xdr:colOff>
      <xdr:row>55</xdr:row>
      <xdr:rowOff>107950</xdr:rowOff>
    </xdr:to>
    <xdr:cxnSp macro="">
      <xdr:nvCxnSpPr>
        <xdr:cNvPr id="197" name="直線コネクタ 196"/>
        <xdr:cNvCxnSpPr/>
      </xdr:nvCxnSpPr>
      <xdr:spPr>
        <a:xfrm>
          <a:off x="1320800" y="949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1" name="テキスト ボックス 200"/>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111578</xdr:rowOff>
    </xdr:from>
    <xdr:to>
      <xdr:col>7</xdr:col>
      <xdr:colOff>66675</xdr:colOff>
      <xdr:row>56</xdr:row>
      <xdr:rowOff>41728</xdr:rowOff>
    </xdr:to>
    <xdr:sp macro="" textlink="">
      <xdr:nvSpPr>
        <xdr:cNvPr id="207" name="円/楕円 206"/>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128105</xdr:rowOff>
    </xdr:from>
    <xdr:ext cx="762000" cy="259045"/>
    <xdr:sp macro="" textlink="">
      <xdr:nvSpPr>
        <xdr:cNvPr id="208" name="扶助費該当値テキスト"/>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09" name="円/楕円 208"/>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10" name="テキスト ボックス 209"/>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78922</xdr:rowOff>
    </xdr:from>
    <xdr:to>
      <xdr:col>4</xdr:col>
      <xdr:colOff>396875</xdr:colOff>
      <xdr:row>56</xdr:row>
      <xdr:rowOff>9072</xdr:rowOff>
    </xdr:to>
    <xdr:sp macro="" textlink="">
      <xdr:nvSpPr>
        <xdr:cNvPr id="211" name="円/楕円 210"/>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19249</xdr:rowOff>
    </xdr:from>
    <xdr:ext cx="762000" cy="259045"/>
    <xdr:sp macro="" textlink="">
      <xdr:nvSpPr>
        <xdr:cNvPr id="212" name="テキスト ボックス 211"/>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3" name="円/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14" name="テキスト ボックス 213"/>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15" name="円/楕円 214"/>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16" name="テキスト ボックス 215"/>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23</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年度と比較して当市の数値が高くなっているのは繰出金の数値の増加が主な要因である（</a:t>
          </a:r>
          <a:r>
            <a:rPr kumimoji="1" lang="en-US" altLang="ja-JP" sz="1300" b="0" i="0" u="none" strike="noStrike" kern="0" cap="none" spc="0" normalizeH="0" baseline="0" noProof="0">
              <a:ln>
                <a:noFill/>
              </a:ln>
              <a:solidFill>
                <a:prstClr val="black"/>
              </a:solidFill>
              <a:effectLst/>
              <a:uLnTx/>
              <a:uFillTx/>
              <a:latin typeface="ＭＳ Ｐゴシック"/>
              <a:ea typeface="+mn-ea"/>
            </a:rPr>
            <a:t>9.9→11.9</a:t>
          </a:r>
          <a:r>
            <a:rPr kumimoji="1" lang="ja-JP" altLang="en-US" sz="1300" b="0" i="0" u="none" strike="noStrike" kern="0" cap="none" spc="0" normalizeH="0" baseline="0" noProof="0">
              <a:ln>
                <a:noFill/>
              </a:ln>
              <a:solidFill>
                <a:prstClr val="black"/>
              </a:solidFill>
              <a:effectLst/>
              <a:uLnTx/>
              <a:uFillTx/>
              <a:latin typeface="ＭＳ Ｐゴシック"/>
              <a:ea typeface="+mn-ea"/>
            </a:rPr>
            <a:t>）。繰出金は介護給付費、後期高齢者医療費の増加などにより、今後も増加傾向が続くものと考えられる。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維持補修費については除排雪経費が大きな割合を占めるため、類似団体平均より数値が高い傾向がある。また建設後</a:t>
          </a:r>
          <a:r>
            <a:rPr kumimoji="1" lang="en-US" altLang="ja-JP" sz="1300" b="0" i="0" u="none" strike="noStrike" kern="0" cap="none" spc="0" normalizeH="0" baseline="0" noProof="0">
              <a:ln>
                <a:noFill/>
              </a:ln>
              <a:solidFill>
                <a:prstClr val="black"/>
              </a:solidFill>
              <a:effectLst/>
              <a:uLnTx/>
              <a:uFillTx/>
              <a:latin typeface="ＭＳ Ｐゴシック"/>
              <a:ea typeface="+mn-ea"/>
            </a:rPr>
            <a:t>20</a:t>
          </a:r>
          <a:r>
            <a:rPr kumimoji="1" lang="ja-JP" altLang="en-US" sz="1300" b="0" i="0" u="none" strike="noStrike" kern="0" cap="none" spc="0" normalizeH="0" baseline="0" noProof="0">
              <a:ln>
                <a:noFill/>
              </a:ln>
              <a:solidFill>
                <a:prstClr val="black"/>
              </a:solidFill>
              <a:effectLst/>
              <a:uLnTx/>
              <a:uFillTx/>
              <a:latin typeface="ＭＳ Ｐゴシック"/>
              <a:ea typeface="+mn-ea"/>
            </a:rPr>
            <a:t>年を超える施設が増加しており、今後は施設の修繕費等の増加が見込まれる。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114300</xdr:rowOff>
    </xdr:to>
    <xdr:cxnSp macro="">
      <xdr:nvCxnSpPr>
        <xdr:cNvPr id="249" name="直線コネクタ 248"/>
        <xdr:cNvCxnSpPr/>
      </xdr:nvCxnSpPr>
      <xdr:spPr>
        <a:xfrm flipV="1">
          <a:off x="15671800" y="9994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114300</xdr:rowOff>
    </xdr:from>
    <xdr:to>
      <xdr:col>22</xdr:col>
      <xdr:colOff>565150</xdr:colOff>
      <xdr:row>58</xdr:row>
      <xdr:rowOff>114300</xdr:rowOff>
    </xdr:to>
    <xdr:cxnSp macro="">
      <xdr:nvCxnSpPr>
        <xdr:cNvPr id="252" name="直線コネクタ 251"/>
        <xdr:cNvCxnSpPr/>
      </xdr:nvCxnSpPr>
      <xdr:spPr>
        <a:xfrm>
          <a:off x="14782800" y="1005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44450</xdr:rowOff>
    </xdr:from>
    <xdr:to>
      <xdr:col>21</xdr:col>
      <xdr:colOff>361950</xdr:colOff>
      <xdr:row>58</xdr:row>
      <xdr:rowOff>114300</xdr:rowOff>
    </xdr:to>
    <xdr:cxnSp macro="">
      <xdr:nvCxnSpPr>
        <xdr:cNvPr id="255" name="直線コネクタ 254"/>
        <xdr:cNvCxnSpPr/>
      </xdr:nvCxnSpPr>
      <xdr:spPr>
        <a:xfrm>
          <a:off x="13893800" y="98171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6350</xdr:rowOff>
    </xdr:from>
    <xdr:to>
      <xdr:col>20</xdr:col>
      <xdr:colOff>158750</xdr:colOff>
      <xdr:row>57</xdr:row>
      <xdr:rowOff>44450</xdr:rowOff>
    </xdr:to>
    <xdr:cxnSp macro="">
      <xdr:nvCxnSpPr>
        <xdr:cNvPr id="258" name="直線コネクタ 257"/>
        <xdr:cNvCxnSpPr/>
      </xdr:nvCxnSpPr>
      <xdr:spPr>
        <a:xfrm>
          <a:off x="13004800" y="977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2" name="テキスト ボックス 261"/>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68" name="円/楕円 267"/>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69"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63500</xdr:rowOff>
    </xdr:from>
    <xdr:to>
      <xdr:col>22</xdr:col>
      <xdr:colOff>615950</xdr:colOff>
      <xdr:row>58</xdr:row>
      <xdr:rowOff>165100</xdr:rowOff>
    </xdr:to>
    <xdr:sp macro="" textlink="">
      <xdr:nvSpPr>
        <xdr:cNvPr id="270" name="円/楕円 269"/>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149877</xdr:rowOff>
    </xdr:from>
    <xdr:ext cx="736600" cy="259045"/>
    <xdr:sp macro="" textlink="">
      <xdr:nvSpPr>
        <xdr:cNvPr id="271" name="テキスト ボックス 270"/>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63500</xdr:rowOff>
    </xdr:from>
    <xdr:to>
      <xdr:col>21</xdr:col>
      <xdr:colOff>412750</xdr:colOff>
      <xdr:row>58</xdr:row>
      <xdr:rowOff>165100</xdr:rowOff>
    </xdr:to>
    <xdr:sp macro="" textlink="">
      <xdr:nvSpPr>
        <xdr:cNvPr id="272" name="円/楕円 271"/>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149877</xdr:rowOff>
    </xdr:from>
    <xdr:ext cx="762000" cy="259045"/>
    <xdr:sp macro="" textlink="">
      <xdr:nvSpPr>
        <xdr:cNvPr id="273" name="テキスト ボックス 272"/>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165100</xdr:rowOff>
    </xdr:from>
    <xdr:to>
      <xdr:col>20</xdr:col>
      <xdr:colOff>209550</xdr:colOff>
      <xdr:row>57</xdr:row>
      <xdr:rowOff>95250</xdr:rowOff>
    </xdr:to>
    <xdr:sp macro="" textlink="">
      <xdr:nvSpPr>
        <xdr:cNvPr id="274" name="円/楕円 273"/>
        <xdr:cNvSpPr/>
      </xdr:nvSpPr>
      <xdr:spPr>
        <a:xfrm>
          <a:off x="13843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80027</xdr:rowOff>
    </xdr:from>
    <xdr:ext cx="762000" cy="259045"/>
    <xdr:sp macro="" textlink="">
      <xdr:nvSpPr>
        <xdr:cNvPr id="275" name="テキスト ボックス 274"/>
        <xdr:cNvSpPr txBox="1"/>
      </xdr:nvSpPr>
      <xdr:spPr>
        <a:xfrm>
          <a:off x="13512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127000</xdr:rowOff>
    </xdr:from>
    <xdr:to>
      <xdr:col>19</xdr:col>
      <xdr:colOff>6350</xdr:colOff>
      <xdr:row>57</xdr:row>
      <xdr:rowOff>57150</xdr:rowOff>
    </xdr:to>
    <xdr:sp macro="" textlink="">
      <xdr:nvSpPr>
        <xdr:cNvPr id="276" name="円/楕円 275"/>
        <xdr:cNvSpPr/>
      </xdr:nvSpPr>
      <xdr:spPr>
        <a:xfrm>
          <a:off x="12954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41927</xdr:rowOff>
    </xdr:from>
    <xdr:ext cx="762000" cy="259045"/>
    <xdr:sp macro="" textlink="">
      <xdr:nvSpPr>
        <xdr:cNvPr id="277" name="テキスト ボックス 276"/>
        <xdr:cNvSpPr txBox="1"/>
      </xdr:nvSpPr>
      <xdr:spPr>
        <a:xfrm>
          <a:off x="12623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補助費の７割程度を占める病院・上下水道への補助については、下水道事業の償還利息の減などにより、今後減少していく見込みである。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73660</xdr:rowOff>
    </xdr:from>
    <xdr:to>
      <xdr:col>24</xdr:col>
      <xdr:colOff>31750</xdr:colOff>
      <xdr:row>36</xdr:row>
      <xdr:rowOff>157480</xdr:rowOff>
    </xdr:to>
    <xdr:cxnSp macro="">
      <xdr:nvCxnSpPr>
        <xdr:cNvPr id="309" name="直線コネクタ 308"/>
        <xdr:cNvCxnSpPr/>
      </xdr:nvCxnSpPr>
      <xdr:spPr>
        <a:xfrm flipV="1">
          <a:off x="15671800" y="62458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157480</xdr:rowOff>
    </xdr:to>
    <xdr:cxnSp macro="">
      <xdr:nvCxnSpPr>
        <xdr:cNvPr id="312" name="直線コネクタ 311"/>
        <xdr:cNvCxnSpPr/>
      </xdr:nvCxnSpPr>
      <xdr:spPr>
        <a:xfrm>
          <a:off x="14782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149860</xdr:rowOff>
    </xdr:to>
    <xdr:cxnSp macro="">
      <xdr:nvCxnSpPr>
        <xdr:cNvPr id="315" name="直線コネクタ 314"/>
        <xdr:cNvCxnSpPr/>
      </xdr:nvCxnSpPr>
      <xdr:spPr>
        <a:xfrm flipV="1">
          <a:off x="13893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36</xdr:row>
      <xdr:rowOff>149860</xdr:rowOff>
    </xdr:to>
    <xdr:cxnSp macro="">
      <xdr:nvCxnSpPr>
        <xdr:cNvPr id="318" name="直線コネクタ 317"/>
        <xdr:cNvCxnSpPr/>
      </xdr:nvCxnSpPr>
      <xdr:spPr>
        <a:xfrm>
          <a:off x="13004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22860</xdr:rowOff>
    </xdr:from>
    <xdr:to>
      <xdr:col>24</xdr:col>
      <xdr:colOff>82550</xdr:colOff>
      <xdr:row>36</xdr:row>
      <xdr:rowOff>124460</xdr:rowOff>
    </xdr:to>
    <xdr:sp macro="" textlink="">
      <xdr:nvSpPr>
        <xdr:cNvPr id="328" name="円/楕円 327"/>
        <xdr:cNvSpPr/>
      </xdr:nvSpPr>
      <xdr:spPr>
        <a:xfrm>
          <a:off x="16459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39387</xdr:rowOff>
    </xdr:from>
    <xdr:ext cx="762000" cy="259045"/>
    <xdr:sp macro="" textlink="">
      <xdr:nvSpPr>
        <xdr:cNvPr id="329" name="補助費等該当値テキスト"/>
        <xdr:cNvSpPr txBox="1"/>
      </xdr:nvSpPr>
      <xdr:spPr>
        <a:xfrm>
          <a:off x="16598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106680</xdr:rowOff>
    </xdr:from>
    <xdr:to>
      <xdr:col>22</xdr:col>
      <xdr:colOff>615950</xdr:colOff>
      <xdr:row>37</xdr:row>
      <xdr:rowOff>36830</xdr:rowOff>
    </xdr:to>
    <xdr:sp macro="" textlink="">
      <xdr:nvSpPr>
        <xdr:cNvPr id="330" name="円/楕円 329"/>
        <xdr:cNvSpPr/>
      </xdr:nvSpPr>
      <xdr:spPr>
        <a:xfrm>
          <a:off x="15621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31" name="テキスト ボックス 330"/>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2" name="円/楕円 331"/>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33" name="テキスト ボックス 332"/>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4" name="円/楕円 333"/>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35" name="テキスト ボックス 334"/>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6" name="円/楕円 335"/>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37" name="テキスト ボックス 336"/>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普通建設事業費の減少に伴う地方債発行の抑制により公債費は減少傾向にあったが、土地開発公社解散にあたり起債した第三セクター等改革推進債の償還が始まった平成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23</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年度に公債費の割合が増加した。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今後、地方債の償還完了に伴い、既発分の元利償還金は減少する見込みである一方、学校改築等の起債予定事業が増える見込みであるため、適切な償還計画のもとで数値の改善を図る。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67563</xdr:rowOff>
    </xdr:from>
    <xdr:to>
      <xdr:col>7</xdr:col>
      <xdr:colOff>15875</xdr:colOff>
      <xdr:row>78</xdr:row>
      <xdr:rowOff>90424</xdr:rowOff>
    </xdr:to>
    <xdr:cxnSp macro="">
      <xdr:nvCxnSpPr>
        <xdr:cNvPr id="367" name="直線コネクタ 366"/>
        <xdr:cNvCxnSpPr/>
      </xdr:nvCxnSpPr>
      <xdr:spPr>
        <a:xfrm flipV="1">
          <a:off x="3987800" y="1344066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90424</xdr:rowOff>
    </xdr:from>
    <xdr:to>
      <xdr:col>5</xdr:col>
      <xdr:colOff>549275</xdr:colOff>
      <xdr:row>78</xdr:row>
      <xdr:rowOff>99568</xdr:rowOff>
    </xdr:to>
    <xdr:cxnSp macro="">
      <xdr:nvCxnSpPr>
        <xdr:cNvPr id="370" name="直線コネクタ 369"/>
        <xdr:cNvCxnSpPr/>
      </xdr:nvCxnSpPr>
      <xdr:spPr>
        <a:xfrm flipV="1">
          <a:off x="3098800" y="13463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99568</xdr:rowOff>
    </xdr:from>
    <xdr:to>
      <xdr:col>4</xdr:col>
      <xdr:colOff>346075</xdr:colOff>
      <xdr:row>78</xdr:row>
      <xdr:rowOff>99568</xdr:rowOff>
    </xdr:to>
    <xdr:cxnSp macro="">
      <xdr:nvCxnSpPr>
        <xdr:cNvPr id="373" name="直線コネクタ 372"/>
        <xdr:cNvCxnSpPr/>
      </xdr:nvCxnSpPr>
      <xdr:spPr>
        <a:xfrm>
          <a:off x="2209800" y="13472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99568</xdr:rowOff>
    </xdr:to>
    <xdr:cxnSp macro="">
      <xdr:nvCxnSpPr>
        <xdr:cNvPr id="376" name="直線コネクタ 375"/>
        <xdr:cNvCxnSpPr/>
      </xdr:nvCxnSpPr>
      <xdr:spPr>
        <a:xfrm>
          <a:off x="1320800" y="134086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86" name="円/楕円 385"/>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160290</xdr:rowOff>
    </xdr:from>
    <xdr:ext cx="762000" cy="259045"/>
    <xdr:sp macro="" textlink="">
      <xdr:nvSpPr>
        <xdr:cNvPr id="387"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39624</xdr:rowOff>
    </xdr:from>
    <xdr:to>
      <xdr:col>5</xdr:col>
      <xdr:colOff>600075</xdr:colOff>
      <xdr:row>78</xdr:row>
      <xdr:rowOff>141224</xdr:rowOff>
    </xdr:to>
    <xdr:sp macro="" textlink="">
      <xdr:nvSpPr>
        <xdr:cNvPr id="388" name="円/楕円 387"/>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126001</xdr:rowOff>
    </xdr:from>
    <xdr:ext cx="736600" cy="259045"/>
    <xdr:sp macro="" textlink="">
      <xdr:nvSpPr>
        <xdr:cNvPr id="389" name="テキスト ボックス 388"/>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48768</xdr:rowOff>
    </xdr:from>
    <xdr:to>
      <xdr:col>4</xdr:col>
      <xdr:colOff>396875</xdr:colOff>
      <xdr:row>78</xdr:row>
      <xdr:rowOff>150368</xdr:rowOff>
    </xdr:to>
    <xdr:sp macro="" textlink="">
      <xdr:nvSpPr>
        <xdr:cNvPr id="390" name="円/楕円 389"/>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135145</xdr:rowOff>
    </xdr:from>
    <xdr:ext cx="762000" cy="259045"/>
    <xdr:sp macro="" textlink="">
      <xdr:nvSpPr>
        <xdr:cNvPr id="391" name="テキスト ボックス 390"/>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48768</xdr:rowOff>
    </xdr:from>
    <xdr:to>
      <xdr:col>3</xdr:col>
      <xdr:colOff>193675</xdr:colOff>
      <xdr:row>78</xdr:row>
      <xdr:rowOff>150368</xdr:rowOff>
    </xdr:to>
    <xdr:sp macro="" textlink="">
      <xdr:nvSpPr>
        <xdr:cNvPr id="392" name="円/楕円 391"/>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393" name="テキスト ボックス 392"/>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94" name="円/楕円 393"/>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395" name="テキスト ボックス 394"/>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全体的に類似団体平均と同程度で推移している。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今後も各種経費の見直しにより財政の弾力性確保に努める。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28702</xdr:rowOff>
    </xdr:from>
    <xdr:to>
      <xdr:col>24</xdr:col>
      <xdr:colOff>31750</xdr:colOff>
      <xdr:row>77</xdr:row>
      <xdr:rowOff>51563</xdr:rowOff>
    </xdr:to>
    <xdr:cxnSp macro="">
      <xdr:nvCxnSpPr>
        <xdr:cNvPr id="426" name="直線コネクタ 425"/>
        <xdr:cNvCxnSpPr/>
      </xdr:nvCxnSpPr>
      <xdr:spPr>
        <a:xfrm flipV="1">
          <a:off x="15671800" y="132303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51563</xdr:rowOff>
    </xdr:from>
    <xdr:to>
      <xdr:col>22</xdr:col>
      <xdr:colOff>565150</xdr:colOff>
      <xdr:row>77</xdr:row>
      <xdr:rowOff>56135</xdr:rowOff>
    </xdr:to>
    <xdr:cxnSp macro="">
      <xdr:nvCxnSpPr>
        <xdr:cNvPr id="429" name="直線コネクタ 428"/>
        <xdr:cNvCxnSpPr/>
      </xdr:nvCxnSpPr>
      <xdr:spPr>
        <a:xfrm flipV="1">
          <a:off x="14782800" y="13253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113285</xdr:rowOff>
    </xdr:from>
    <xdr:to>
      <xdr:col>21</xdr:col>
      <xdr:colOff>361950</xdr:colOff>
      <xdr:row>77</xdr:row>
      <xdr:rowOff>56135</xdr:rowOff>
    </xdr:to>
    <xdr:cxnSp macro="">
      <xdr:nvCxnSpPr>
        <xdr:cNvPr id="432" name="直線コネクタ 431"/>
        <xdr:cNvCxnSpPr/>
      </xdr:nvCxnSpPr>
      <xdr:spPr>
        <a:xfrm>
          <a:off x="13893800" y="131434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113285</xdr:rowOff>
    </xdr:to>
    <xdr:cxnSp macro="">
      <xdr:nvCxnSpPr>
        <xdr:cNvPr id="435" name="直線コネクタ 434"/>
        <xdr:cNvCxnSpPr/>
      </xdr:nvCxnSpPr>
      <xdr:spPr>
        <a:xfrm>
          <a:off x="13004800" y="130429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39" name="テキスト ボックス 438"/>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45" name="円/楕円 444"/>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165879</xdr:rowOff>
    </xdr:from>
    <xdr:ext cx="762000" cy="259045"/>
    <xdr:sp macro="" textlink="">
      <xdr:nvSpPr>
        <xdr:cNvPr id="446" name="公債費以外該当値テキスト"/>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763</xdr:rowOff>
    </xdr:from>
    <xdr:to>
      <xdr:col>22</xdr:col>
      <xdr:colOff>615950</xdr:colOff>
      <xdr:row>77</xdr:row>
      <xdr:rowOff>102363</xdr:rowOff>
    </xdr:to>
    <xdr:sp macro="" textlink="">
      <xdr:nvSpPr>
        <xdr:cNvPr id="447" name="円/楕円 446"/>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48" name="テキスト ボックス 447"/>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5335</xdr:rowOff>
    </xdr:from>
    <xdr:to>
      <xdr:col>21</xdr:col>
      <xdr:colOff>412750</xdr:colOff>
      <xdr:row>77</xdr:row>
      <xdr:rowOff>106935</xdr:rowOff>
    </xdr:to>
    <xdr:sp macro="" textlink="">
      <xdr:nvSpPr>
        <xdr:cNvPr id="449" name="円/楕円 448"/>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91712</xdr:rowOff>
    </xdr:from>
    <xdr:ext cx="762000" cy="259045"/>
    <xdr:sp macro="" textlink="">
      <xdr:nvSpPr>
        <xdr:cNvPr id="450" name="テキスト ボックス 449"/>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62485</xdr:rowOff>
    </xdr:from>
    <xdr:to>
      <xdr:col>20</xdr:col>
      <xdr:colOff>209550</xdr:colOff>
      <xdr:row>76</xdr:row>
      <xdr:rowOff>164085</xdr:rowOff>
    </xdr:to>
    <xdr:sp macro="" textlink="">
      <xdr:nvSpPr>
        <xdr:cNvPr id="451" name="円/楕円 450"/>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52" name="テキスト ボックス 451"/>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3" name="円/楕円 452"/>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48277</xdr:rowOff>
    </xdr:from>
    <xdr:ext cx="762000" cy="259045"/>
    <xdr:sp macro="" textlink="">
      <xdr:nvSpPr>
        <xdr:cNvPr id="454" name="テキスト ボックス 453"/>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北海道江別市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7094</xdr:rowOff>
    </xdr:from>
    <xdr:to>
      <xdr:col>4</xdr:col>
      <xdr:colOff>1117600</xdr:colOff>
      <xdr:row>18</xdr:row>
      <xdr:rowOff>53859</xdr:rowOff>
    </xdr:to>
    <xdr:cxnSp macro="">
      <xdr:nvCxnSpPr>
        <xdr:cNvPr id="52" name="直線コネクタ 51"/>
        <xdr:cNvCxnSpPr/>
      </xdr:nvCxnSpPr>
      <xdr:spPr bwMode="auto">
        <a:xfrm flipV="1">
          <a:off x="5003800" y="3140819"/>
          <a:ext cx="647700" cy="46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24272</xdr:rowOff>
    </xdr:from>
    <xdr:to>
      <xdr:col>4</xdr:col>
      <xdr:colOff>469900</xdr:colOff>
      <xdr:row>18</xdr:row>
      <xdr:rowOff>53859</xdr:rowOff>
    </xdr:to>
    <xdr:cxnSp macro="">
      <xdr:nvCxnSpPr>
        <xdr:cNvPr id="55" name="直線コネクタ 54"/>
        <xdr:cNvCxnSpPr/>
      </xdr:nvCxnSpPr>
      <xdr:spPr bwMode="auto">
        <a:xfrm>
          <a:off x="4305300" y="3157997"/>
          <a:ext cx="698500" cy="29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3273</xdr:rowOff>
    </xdr:from>
    <xdr:to>
      <xdr:col>3</xdr:col>
      <xdr:colOff>904875</xdr:colOff>
      <xdr:row>18</xdr:row>
      <xdr:rowOff>24272</xdr:rowOff>
    </xdr:to>
    <xdr:cxnSp macro="">
      <xdr:nvCxnSpPr>
        <xdr:cNvPr id="58" name="直線コネクタ 57"/>
        <xdr:cNvCxnSpPr/>
      </xdr:nvCxnSpPr>
      <xdr:spPr bwMode="auto">
        <a:xfrm>
          <a:off x="3606800" y="3136998"/>
          <a:ext cx="698500" cy="2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3273</xdr:rowOff>
    </xdr:from>
    <xdr:to>
      <xdr:col>3</xdr:col>
      <xdr:colOff>206375</xdr:colOff>
      <xdr:row>18</xdr:row>
      <xdr:rowOff>37628</xdr:rowOff>
    </xdr:to>
    <xdr:cxnSp macro="">
      <xdr:nvCxnSpPr>
        <xdr:cNvPr id="61" name="直線コネクタ 60"/>
        <xdr:cNvCxnSpPr/>
      </xdr:nvCxnSpPr>
      <xdr:spPr bwMode="auto">
        <a:xfrm flipV="1">
          <a:off x="2908300" y="3136998"/>
          <a:ext cx="698500" cy="34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161307</xdr:rowOff>
    </xdr:from>
    <xdr:ext cx="762000" cy="259045"/>
    <xdr:sp macro="" textlink="">
      <xdr:nvSpPr>
        <xdr:cNvPr id="65" name="テキスト ボックス 64"/>
        <xdr:cNvSpPr txBox="1"/>
      </xdr:nvSpPr>
      <xdr:spPr>
        <a:xfrm>
          <a:off x="25273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127744</xdr:rowOff>
    </xdr:from>
    <xdr:to>
      <xdr:col>5</xdr:col>
      <xdr:colOff>34925</xdr:colOff>
      <xdr:row>18</xdr:row>
      <xdr:rowOff>57894</xdr:rowOff>
    </xdr:to>
    <xdr:sp macro="" textlink="">
      <xdr:nvSpPr>
        <xdr:cNvPr id="71" name="円/楕円 70"/>
        <xdr:cNvSpPr/>
      </xdr:nvSpPr>
      <xdr:spPr bwMode="auto">
        <a:xfrm>
          <a:off x="5600700" y="3090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99821</xdr:rowOff>
    </xdr:from>
    <xdr:ext cx="762000" cy="259045"/>
    <xdr:sp macro="" textlink="">
      <xdr:nvSpPr>
        <xdr:cNvPr id="72" name="人口1人当たり決算額の推移該当値テキスト130"/>
        <xdr:cNvSpPr txBox="1"/>
      </xdr:nvSpPr>
      <xdr:spPr>
        <a:xfrm>
          <a:off x="5740400" y="306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54,380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3059</xdr:rowOff>
    </xdr:from>
    <xdr:to>
      <xdr:col>4</xdr:col>
      <xdr:colOff>520700</xdr:colOff>
      <xdr:row>18</xdr:row>
      <xdr:rowOff>104659</xdr:rowOff>
    </xdr:to>
    <xdr:sp macro="" textlink="">
      <xdr:nvSpPr>
        <xdr:cNvPr id="73" name="円/楕円 72"/>
        <xdr:cNvSpPr/>
      </xdr:nvSpPr>
      <xdr:spPr bwMode="auto">
        <a:xfrm>
          <a:off x="4953000" y="313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89436</xdr:rowOff>
    </xdr:from>
    <xdr:ext cx="736600" cy="259045"/>
    <xdr:sp macro="" textlink="">
      <xdr:nvSpPr>
        <xdr:cNvPr id="74" name="テキスト ボックス 73"/>
        <xdr:cNvSpPr txBox="1"/>
      </xdr:nvSpPr>
      <xdr:spPr>
        <a:xfrm>
          <a:off x="4622800" y="3223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52,948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144922</xdr:rowOff>
    </xdr:from>
    <xdr:to>
      <xdr:col>3</xdr:col>
      <xdr:colOff>955675</xdr:colOff>
      <xdr:row>18</xdr:row>
      <xdr:rowOff>75072</xdr:rowOff>
    </xdr:to>
    <xdr:sp macro="" textlink="">
      <xdr:nvSpPr>
        <xdr:cNvPr id="75" name="円/楕円 74"/>
        <xdr:cNvSpPr/>
      </xdr:nvSpPr>
      <xdr:spPr bwMode="auto">
        <a:xfrm>
          <a:off x="4254500" y="310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59848</xdr:rowOff>
    </xdr:from>
    <xdr:ext cx="762000" cy="259045"/>
    <xdr:sp macro="" textlink="">
      <xdr:nvSpPr>
        <xdr:cNvPr id="76" name="テキスト ボックス 75"/>
        <xdr:cNvSpPr txBox="1"/>
      </xdr:nvSpPr>
      <xdr:spPr>
        <a:xfrm>
          <a:off x="3924300" y="319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53,854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123923</xdr:rowOff>
    </xdr:from>
    <xdr:to>
      <xdr:col>3</xdr:col>
      <xdr:colOff>257175</xdr:colOff>
      <xdr:row>18</xdr:row>
      <xdr:rowOff>54073</xdr:rowOff>
    </xdr:to>
    <xdr:sp macro="" textlink="">
      <xdr:nvSpPr>
        <xdr:cNvPr id="77" name="円/楕円 76"/>
        <xdr:cNvSpPr/>
      </xdr:nvSpPr>
      <xdr:spPr bwMode="auto">
        <a:xfrm>
          <a:off x="3556000" y="3086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38850</xdr:rowOff>
    </xdr:from>
    <xdr:ext cx="762000" cy="259045"/>
    <xdr:sp macro="" textlink="">
      <xdr:nvSpPr>
        <xdr:cNvPr id="78" name="テキスト ボックス 77"/>
        <xdr:cNvSpPr txBox="1"/>
      </xdr:nvSpPr>
      <xdr:spPr>
        <a:xfrm>
          <a:off x="3225800" y="317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54,497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158278</xdr:rowOff>
    </xdr:from>
    <xdr:to>
      <xdr:col>2</xdr:col>
      <xdr:colOff>692150</xdr:colOff>
      <xdr:row>18</xdr:row>
      <xdr:rowOff>88428</xdr:rowOff>
    </xdr:to>
    <xdr:sp macro="" textlink="">
      <xdr:nvSpPr>
        <xdr:cNvPr id="79" name="円/楕円 78"/>
        <xdr:cNvSpPr/>
      </xdr:nvSpPr>
      <xdr:spPr bwMode="auto">
        <a:xfrm>
          <a:off x="2857500" y="3120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73205</xdr:rowOff>
    </xdr:from>
    <xdr:ext cx="762000" cy="259045"/>
    <xdr:sp macro="" textlink="">
      <xdr:nvSpPr>
        <xdr:cNvPr id="80" name="テキスト ボックス 79"/>
        <xdr:cNvSpPr txBox="1"/>
      </xdr:nvSpPr>
      <xdr:spPr>
        <a:xfrm>
          <a:off x="2527300" y="320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26057</xdr:rowOff>
    </xdr:from>
    <xdr:to>
      <xdr:col>4</xdr:col>
      <xdr:colOff>1117600</xdr:colOff>
      <xdr:row>35</xdr:row>
      <xdr:rowOff>105315</xdr:rowOff>
    </xdr:to>
    <xdr:cxnSp macro="">
      <xdr:nvCxnSpPr>
        <xdr:cNvPr id="115" name="直線コネクタ 114"/>
        <xdr:cNvCxnSpPr/>
      </xdr:nvCxnSpPr>
      <xdr:spPr bwMode="auto">
        <a:xfrm>
          <a:off x="5003800" y="6636407"/>
          <a:ext cx="647700" cy="7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14790</xdr:rowOff>
    </xdr:from>
    <xdr:to>
      <xdr:col>4</xdr:col>
      <xdr:colOff>469900</xdr:colOff>
      <xdr:row>35</xdr:row>
      <xdr:rowOff>26057</xdr:rowOff>
    </xdr:to>
    <xdr:cxnSp macro="">
      <xdr:nvCxnSpPr>
        <xdr:cNvPr id="118" name="直線コネクタ 117"/>
        <xdr:cNvCxnSpPr/>
      </xdr:nvCxnSpPr>
      <xdr:spPr bwMode="auto">
        <a:xfrm>
          <a:off x="4305300" y="6625140"/>
          <a:ext cx="698500" cy="1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6561</xdr:rowOff>
    </xdr:from>
    <xdr:to>
      <xdr:col>3</xdr:col>
      <xdr:colOff>904875</xdr:colOff>
      <xdr:row>35</xdr:row>
      <xdr:rowOff>14790</xdr:rowOff>
    </xdr:to>
    <xdr:cxnSp macro="">
      <xdr:nvCxnSpPr>
        <xdr:cNvPr id="121" name="直線コネクタ 120"/>
        <xdr:cNvCxnSpPr/>
      </xdr:nvCxnSpPr>
      <xdr:spPr bwMode="auto">
        <a:xfrm>
          <a:off x="3606800" y="6616911"/>
          <a:ext cx="698500" cy="8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6561</xdr:rowOff>
    </xdr:from>
    <xdr:to>
      <xdr:col>3</xdr:col>
      <xdr:colOff>206375</xdr:colOff>
      <xdr:row>35</xdr:row>
      <xdr:rowOff>35756</xdr:rowOff>
    </xdr:to>
    <xdr:cxnSp macro="">
      <xdr:nvCxnSpPr>
        <xdr:cNvPr id="124" name="直線コネクタ 123"/>
        <xdr:cNvCxnSpPr/>
      </xdr:nvCxnSpPr>
      <xdr:spPr bwMode="auto">
        <a:xfrm flipV="1">
          <a:off x="2908300" y="6616911"/>
          <a:ext cx="698500" cy="2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290422</xdr:rowOff>
    </xdr:from>
    <xdr:ext cx="762000" cy="259045"/>
    <xdr:sp macro="" textlink="">
      <xdr:nvSpPr>
        <xdr:cNvPr id="128" name="テキスト ボックス 127"/>
        <xdr:cNvSpPr txBox="1"/>
      </xdr:nvSpPr>
      <xdr:spPr>
        <a:xfrm>
          <a:off x="2527300" y="621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54515</xdr:rowOff>
    </xdr:from>
    <xdr:to>
      <xdr:col>5</xdr:col>
      <xdr:colOff>34925</xdr:colOff>
      <xdr:row>35</xdr:row>
      <xdr:rowOff>156115</xdr:rowOff>
    </xdr:to>
    <xdr:sp macro="" textlink="">
      <xdr:nvSpPr>
        <xdr:cNvPr id="134" name="円/楕円 133"/>
        <xdr:cNvSpPr/>
      </xdr:nvSpPr>
      <xdr:spPr bwMode="auto">
        <a:xfrm>
          <a:off x="5600700" y="6664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242492</xdr:rowOff>
    </xdr:from>
    <xdr:ext cx="762000" cy="259045"/>
    <xdr:sp macro="" textlink="">
      <xdr:nvSpPr>
        <xdr:cNvPr id="135" name="人口1人当たり決算額の推移該当値テキスト445"/>
        <xdr:cNvSpPr txBox="1"/>
      </xdr:nvSpPr>
      <xdr:spPr>
        <a:xfrm>
          <a:off x="5740400" y="650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17,414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318157</xdr:rowOff>
    </xdr:from>
    <xdr:to>
      <xdr:col>4</xdr:col>
      <xdr:colOff>520700</xdr:colOff>
      <xdr:row>35</xdr:row>
      <xdr:rowOff>76857</xdr:rowOff>
    </xdr:to>
    <xdr:sp macro="" textlink="">
      <xdr:nvSpPr>
        <xdr:cNvPr id="136" name="円/楕円 135"/>
        <xdr:cNvSpPr/>
      </xdr:nvSpPr>
      <xdr:spPr bwMode="auto">
        <a:xfrm>
          <a:off x="4953000" y="6585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87034</xdr:rowOff>
    </xdr:from>
    <xdr:ext cx="736600" cy="259045"/>
    <xdr:sp macro="" textlink="">
      <xdr:nvSpPr>
        <xdr:cNvPr id="137" name="テキスト ボックス 136"/>
        <xdr:cNvSpPr txBox="1"/>
      </xdr:nvSpPr>
      <xdr:spPr>
        <a:xfrm>
          <a:off x="4622800" y="635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19,841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306890</xdr:rowOff>
    </xdr:from>
    <xdr:to>
      <xdr:col>3</xdr:col>
      <xdr:colOff>955675</xdr:colOff>
      <xdr:row>35</xdr:row>
      <xdr:rowOff>65590</xdr:rowOff>
    </xdr:to>
    <xdr:sp macro="" textlink="">
      <xdr:nvSpPr>
        <xdr:cNvPr id="138" name="円/楕円 137"/>
        <xdr:cNvSpPr/>
      </xdr:nvSpPr>
      <xdr:spPr bwMode="auto">
        <a:xfrm>
          <a:off x="4254500" y="6574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75767</xdr:rowOff>
    </xdr:from>
    <xdr:ext cx="762000" cy="259045"/>
    <xdr:sp macro="" textlink="">
      <xdr:nvSpPr>
        <xdr:cNvPr id="139" name="テキスト ボックス 138"/>
        <xdr:cNvSpPr txBox="1"/>
      </xdr:nvSpPr>
      <xdr:spPr>
        <a:xfrm>
          <a:off x="3924300" y="634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298661</xdr:rowOff>
    </xdr:from>
    <xdr:to>
      <xdr:col>3</xdr:col>
      <xdr:colOff>257175</xdr:colOff>
      <xdr:row>35</xdr:row>
      <xdr:rowOff>57361</xdr:rowOff>
    </xdr:to>
    <xdr:sp macro="" textlink="">
      <xdr:nvSpPr>
        <xdr:cNvPr id="140" name="円/楕円 139"/>
        <xdr:cNvSpPr/>
      </xdr:nvSpPr>
      <xdr:spPr bwMode="auto">
        <a:xfrm>
          <a:off x="3556000" y="656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67537</xdr:rowOff>
    </xdr:from>
    <xdr:ext cx="762000" cy="259045"/>
    <xdr:sp macro="" textlink="">
      <xdr:nvSpPr>
        <xdr:cNvPr id="141" name="テキスト ボックス 140"/>
        <xdr:cNvSpPr txBox="1"/>
      </xdr:nvSpPr>
      <xdr:spPr>
        <a:xfrm>
          <a:off x="3225800" y="633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20,438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327856</xdr:rowOff>
    </xdr:from>
    <xdr:to>
      <xdr:col>2</xdr:col>
      <xdr:colOff>692150</xdr:colOff>
      <xdr:row>35</xdr:row>
      <xdr:rowOff>86556</xdr:rowOff>
    </xdr:to>
    <xdr:sp macro="" textlink="">
      <xdr:nvSpPr>
        <xdr:cNvPr id="142" name="円/楕円 141"/>
        <xdr:cNvSpPr/>
      </xdr:nvSpPr>
      <xdr:spPr bwMode="auto">
        <a:xfrm>
          <a:off x="2857500" y="6595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71333</xdr:rowOff>
    </xdr:from>
    <xdr:ext cx="762000" cy="259045"/>
    <xdr:sp macro="" textlink="">
      <xdr:nvSpPr>
        <xdr:cNvPr id="143" name="テキスト ボックス 142"/>
        <xdr:cNvSpPr txBox="1"/>
      </xdr:nvSpPr>
      <xdr:spPr>
        <a:xfrm>
          <a:off x="2527300" y="668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人件費の削減や公債費の抑制などにより、財政調整基金残高を確保してきたが、今後、駅前再開発や市営住宅建替、学校改築事業などの大規模建設事業が増加することにより、財政調整基金残高がある程度減少する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個別事業の見直しにより更なる経費の削減を図るとともに、公債費負担の平準化等に留意し、財政の健全化を維持する。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年度までは、病院事業会計が赤字であるものの、他の会計が黒字であるため、連結実質赤字比率は「なし」で推移していた。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年度以降においては病院事業会計の指標上の赤字も解消される結果となった。今後も適切な数値が維持できるよう努める。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一般会計と公営企業会計の元利償還金が主であるが、基準財政需要額に算入されない起債の抑制に留意している。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また、償還計画において、後年次に先送りしないよう、償還期間や据置期間の短縮に取り組み、今後も適切な数値を維持できるよう努める。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一般会計と公営企業会計の地方債残高が主であるが、どちらも一定の社会基盤整備を終えたことにより、年々減少している状況である（平成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年度のみ土地開発公社解散のため第三セクター等改革推進債の借入れ・基金の取崩しにより地方債現在高及び充当可能基金の数値が悪化した）。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今後、学校改築や市営住宅の建替など既に計画済みの起債予定事業が増加する見込みであるが、引き続き適切な償還計画のもと数値の適正化を図る。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45075464</v>
      </c>
      <c r="BO4" s="349"/>
      <c r="BP4" s="349"/>
      <c r="BQ4" s="349"/>
      <c r="BR4" s="349"/>
      <c r="BS4" s="349"/>
      <c r="BT4" s="349"/>
      <c r="BU4" s="350"/>
      <c r="BV4" s="348">
        <v>42877440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2.7</v>
      </c>
      <c r="CU4" s="355"/>
      <c r="CV4" s="355"/>
      <c r="CW4" s="355"/>
      <c r="CX4" s="355"/>
      <c r="CY4" s="355"/>
      <c r="CZ4" s="355"/>
      <c r="DA4" s="356"/>
      <c r="DB4" s="354">
        <v>2.9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44407170</v>
      </c>
      <c r="BO5" s="386"/>
      <c r="BP5" s="386"/>
      <c r="BQ5" s="386"/>
      <c r="BR5" s="386"/>
      <c r="BS5" s="386"/>
      <c r="BT5" s="386"/>
      <c r="BU5" s="387"/>
      <c r="BV5" s="385">
        <v>42136439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92.8</v>
      </c>
      <c r="CU5" s="383"/>
      <c r="CV5" s="383"/>
      <c r="CW5" s="383"/>
      <c r="CX5" s="383"/>
      <c r="CY5" s="383"/>
      <c r="CZ5" s="383"/>
      <c r="DA5" s="384"/>
      <c r="DB5" s="382">
        <v>93.8</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668294</v>
      </c>
      <c r="BO6" s="386"/>
      <c r="BP6" s="386"/>
      <c r="BQ6" s="386"/>
      <c r="BR6" s="386"/>
      <c r="BS6" s="386"/>
      <c r="BT6" s="386"/>
      <c r="BU6" s="387"/>
      <c r="BV6" s="385">
        <v>741001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v>
      </c>
      <c r="CU6" s="423"/>
      <c r="CV6" s="423"/>
      <c r="CW6" s="423"/>
      <c r="CX6" s="423"/>
      <c r="CY6" s="423"/>
      <c r="CZ6" s="423"/>
      <c r="DA6" s="424"/>
      <c r="DB6" s="422">
        <v>101.4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13120</v>
      </c>
      <c r="BO7" s="386"/>
      <c r="BP7" s="386"/>
      <c r="BQ7" s="386"/>
      <c r="BR7" s="386"/>
      <c r="BS7" s="386"/>
      <c r="BT7" s="386"/>
      <c r="BU7" s="387"/>
      <c r="BV7" s="385">
        <v>40472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24403210</v>
      </c>
      <c r="CU7" s="386"/>
      <c r="CV7" s="386"/>
      <c r="CW7" s="386"/>
      <c r="CX7" s="386"/>
      <c r="CY7" s="386"/>
      <c r="CZ7" s="386"/>
      <c r="DA7" s="387"/>
      <c r="DB7" s="385">
        <v>24380945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655174</v>
      </c>
      <c r="BO8" s="386"/>
      <c r="BP8" s="386"/>
      <c r="BQ8" s="386"/>
      <c r="BR8" s="386"/>
      <c r="BS8" s="386"/>
      <c r="BT8" s="386"/>
      <c r="BU8" s="387"/>
      <c r="BV8" s="385">
        <v>700529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v>
      </c>
      <c r="CU8" s="426"/>
      <c r="CV8" s="426"/>
      <c r="CW8" s="426"/>
      <c r="CX8" s="426"/>
      <c r="CY8" s="426"/>
      <c r="CZ8" s="426"/>
      <c r="DA8" s="427"/>
      <c r="DB8" s="425">
        <v>0.5</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123722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-45355</v>
      </c>
      <c r="BO9" s="386"/>
      <c r="BP9" s="386"/>
      <c r="BQ9" s="386"/>
      <c r="BR9" s="386"/>
      <c r="BS9" s="386"/>
      <c r="BT9" s="386"/>
      <c r="BU9" s="387"/>
      <c r="BV9" s="385">
        <v>164460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16.5</v>
      </c>
      <c r="CU9" s="383"/>
      <c r="CV9" s="383"/>
      <c r="CW9" s="383"/>
      <c r="CX9" s="383"/>
      <c r="CY9" s="383"/>
      <c r="CZ9" s="383"/>
      <c r="DA9" s="384"/>
      <c r="DB9" s="382">
        <v>16.7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125601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359988</v>
      </c>
      <c r="BO10" s="386"/>
      <c r="BP10" s="386"/>
      <c r="BQ10" s="386"/>
      <c r="BR10" s="386"/>
      <c r="BS10" s="386"/>
      <c r="BT10" s="386"/>
      <c r="BU10" s="387"/>
      <c r="BV10" s="385">
        <v>273090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200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120225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303235</v>
      </c>
      <c r="BO12" s="386"/>
      <c r="BP12" s="386"/>
      <c r="BQ12" s="386"/>
      <c r="BR12" s="386"/>
      <c r="BS12" s="386"/>
      <c r="BT12" s="386"/>
      <c r="BU12" s="387"/>
      <c r="BV12" s="385">
        <v>371384</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119822</v>
      </c>
      <c r="S13" s="467"/>
      <c r="T13" s="467"/>
      <c r="U13" s="467"/>
      <c r="V13" s="468"/>
      <c r="W13" s="401" t="s">
        <v>123</v>
      </c>
      <c r="X13" s="402"/>
      <c r="Y13" s="402"/>
      <c r="Z13" s="402"/>
      <c r="AA13" s="402"/>
      <c r="AB13" s="392"/>
      <c r="AC13" s="436">
        <v>1511</v>
      </c>
      <c r="AD13" s="437"/>
      <c r="AE13" s="437"/>
      <c r="AF13" s="437"/>
      <c r="AG13" s="476"/>
      <c r="AH13" s="436">
        <v>1614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11398</v>
      </c>
      <c r="BO13" s="386"/>
      <c r="BP13" s="386"/>
      <c r="BQ13" s="386"/>
      <c r="BR13" s="386"/>
      <c r="BS13" s="386"/>
      <c r="BT13" s="386"/>
      <c r="BU13" s="387"/>
      <c r="BV13" s="385">
        <v>66366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11.1</v>
      </c>
      <c r="CU13" s="383"/>
      <c r="CV13" s="383"/>
      <c r="CW13" s="383"/>
      <c r="CX13" s="383"/>
      <c r="CY13" s="383"/>
      <c r="CZ13" s="383"/>
      <c r="DA13" s="384"/>
      <c r="DB13" s="382">
        <v>11.7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120805</v>
      </c>
      <c r="S14" s="467"/>
      <c r="T14" s="467"/>
      <c r="U14" s="467"/>
      <c r="V14" s="468"/>
      <c r="W14" s="375"/>
      <c r="X14" s="376"/>
      <c r="Y14" s="376"/>
      <c r="Z14" s="376"/>
      <c r="AA14" s="376"/>
      <c r="AB14" s="365"/>
      <c r="AC14" s="469">
        <v>3</v>
      </c>
      <c r="AD14" s="470"/>
      <c r="AE14" s="470"/>
      <c r="AF14" s="470"/>
      <c r="AG14" s="471"/>
      <c r="AH14" s="469">
        <v>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34.6</v>
      </c>
      <c r="CU14" s="481"/>
      <c r="CV14" s="481"/>
      <c r="CW14" s="481"/>
      <c r="CX14" s="481"/>
      <c r="CY14" s="481"/>
      <c r="CZ14" s="481"/>
      <c r="DA14" s="482"/>
      <c r="DB14" s="480">
        <v>33.799999999999997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120439</v>
      </c>
      <c r="S15" s="467"/>
      <c r="T15" s="467"/>
      <c r="U15" s="467"/>
      <c r="V15" s="468"/>
      <c r="W15" s="401" t="s">
        <v>130</v>
      </c>
      <c r="X15" s="402"/>
      <c r="Y15" s="402"/>
      <c r="Z15" s="402"/>
      <c r="AA15" s="402"/>
      <c r="AB15" s="392"/>
      <c r="AC15" s="436">
        <v>9532</v>
      </c>
      <c r="AD15" s="437"/>
      <c r="AE15" s="437"/>
      <c r="AF15" s="437"/>
      <c r="AG15" s="476"/>
      <c r="AH15" s="436">
        <v>10072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10175328</v>
      </c>
      <c r="BO15" s="349"/>
      <c r="BP15" s="349"/>
      <c r="BQ15" s="349"/>
      <c r="BR15" s="349"/>
      <c r="BS15" s="349"/>
      <c r="BT15" s="349"/>
      <c r="BU15" s="350"/>
      <c r="BV15" s="348">
        <v>9878922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18.7</v>
      </c>
      <c r="AD16" s="470"/>
      <c r="AE16" s="470"/>
      <c r="AF16" s="470"/>
      <c r="AG16" s="471"/>
      <c r="AH16" s="469">
        <v>18.899999999999999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19775361</v>
      </c>
      <c r="BO16" s="386"/>
      <c r="BP16" s="386"/>
      <c r="BQ16" s="386"/>
      <c r="BR16" s="386"/>
      <c r="BS16" s="386"/>
      <c r="BT16" s="386"/>
      <c r="BU16" s="387"/>
      <c r="BV16" s="385">
        <v>19749610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39843</v>
      </c>
      <c r="AD17" s="437"/>
      <c r="AE17" s="437"/>
      <c r="AF17" s="437"/>
      <c r="AG17" s="476"/>
      <c r="AH17" s="436">
        <v>39696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12971357</v>
      </c>
      <c r="BO17" s="386"/>
      <c r="BP17" s="386"/>
      <c r="BQ17" s="386"/>
      <c r="BR17" s="386"/>
      <c r="BS17" s="386"/>
      <c r="BT17" s="386"/>
      <c r="BU17" s="387"/>
      <c r="BV17" s="385">
        <v>12655134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187.38</v>
      </c>
      <c r="M18" s="498"/>
      <c r="N18" s="498"/>
      <c r="O18" s="498"/>
      <c r="P18" s="498"/>
      <c r="Q18" s="498"/>
      <c r="R18" s="499"/>
      <c r="S18" s="499"/>
      <c r="T18" s="499"/>
      <c r="U18" s="499"/>
      <c r="V18" s="500"/>
      <c r="W18" s="403"/>
      <c r="X18" s="404"/>
      <c r="Y18" s="404"/>
      <c r="Z18" s="404"/>
      <c r="AA18" s="404"/>
      <c r="AB18" s="395"/>
      <c r="AC18" s="501">
        <v>78.3</v>
      </c>
      <c r="AD18" s="502"/>
      <c r="AE18" s="502"/>
      <c r="AF18" s="502"/>
      <c r="AG18" s="503"/>
      <c r="AH18" s="501">
        <v>74.3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22986724</v>
      </c>
      <c r="BO18" s="386"/>
      <c r="BP18" s="386"/>
      <c r="BQ18" s="386"/>
      <c r="BR18" s="386"/>
      <c r="BS18" s="386"/>
      <c r="BT18" s="386"/>
      <c r="BU18" s="387"/>
      <c r="BV18" s="385">
        <v>23203717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660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28038947</v>
      </c>
      <c r="BO19" s="386"/>
      <c r="BP19" s="386"/>
      <c r="BQ19" s="386"/>
      <c r="BR19" s="386"/>
      <c r="BS19" s="386"/>
      <c r="BT19" s="386"/>
      <c r="BU19" s="387"/>
      <c r="BV19" s="385">
        <v>28425188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51170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35799267</v>
      </c>
      <c r="BO23" s="386"/>
      <c r="BP23" s="386"/>
      <c r="BQ23" s="386"/>
      <c r="BR23" s="386"/>
      <c r="BS23" s="386"/>
      <c r="BT23" s="386"/>
      <c r="BU23" s="387"/>
      <c r="BV23" s="385">
        <v>34880944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8930</v>
      </c>
      <c r="R24" s="437"/>
      <c r="S24" s="437"/>
      <c r="T24" s="437"/>
      <c r="U24" s="437"/>
      <c r="V24" s="476"/>
      <c r="W24" s="531"/>
      <c r="X24" s="519"/>
      <c r="Y24" s="520"/>
      <c r="Z24" s="435" t="s">
        <v>153</v>
      </c>
      <c r="AA24" s="415"/>
      <c r="AB24" s="415"/>
      <c r="AC24" s="415"/>
      <c r="AD24" s="415"/>
      <c r="AE24" s="415"/>
      <c r="AF24" s="415"/>
      <c r="AG24" s="416"/>
      <c r="AH24" s="436">
        <v>696</v>
      </c>
      <c r="AI24" s="437"/>
      <c r="AJ24" s="437"/>
      <c r="AK24" s="437"/>
      <c r="AL24" s="476"/>
      <c r="AM24" s="436">
        <v>2108184</v>
      </c>
      <c r="AN24" s="437"/>
      <c r="AO24" s="437"/>
      <c r="AP24" s="437"/>
      <c r="AQ24" s="437"/>
      <c r="AR24" s="476"/>
      <c r="AS24" s="436">
        <v>3029</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29348649</v>
      </c>
      <c r="BO24" s="386"/>
      <c r="BP24" s="386"/>
      <c r="BQ24" s="386"/>
      <c r="BR24" s="386"/>
      <c r="BS24" s="386"/>
      <c r="BT24" s="386"/>
      <c r="BU24" s="387"/>
      <c r="BV24" s="385">
        <v>28513322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7220</v>
      </c>
      <c r="R25" s="437"/>
      <c r="S25" s="437"/>
      <c r="T25" s="437"/>
      <c r="U25" s="437"/>
      <c r="V25" s="476"/>
      <c r="W25" s="531"/>
      <c r="X25" s="519"/>
      <c r="Y25" s="520"/>
      <c r="Z25" s="435" t="s">
        <v>156</v>
      </c>
      <c r="AA25" s="415"/>
      <c r="AB25" s="415"/>
      <c r="AC25" s="415"/>
      <c r="AD25" s="415"/>
      <c r="AE25" s="415"/>
      <c r="AF25" s="415"/>
      <c r="AG25" s="416"/>
      <c r="AH25" s="436">
        <v>128</v>
      </c>
      <c r="AI25" s="437"/>
      <c r="AJ25" s="437"/>
      <c r="AK25" s="437"/>
      <c r="AL25" s="476"/>
      <c r="AM25" s="436">
        <v>383104</v>
      </c>
      <c r="AN25" s="437"/>
      <c r="AO25" s="437"/>
      <c r="AP25" s="437"/>
      <c r="AQ25" s="437"/>
      <c r="AR25" s="476"/>
      <c r="AS25" s="436">
        <v>2993</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9975181</v>
      </c>
      <c r="BO25" s="349"/>
      <c r="BP25" s="349"/>
      <c r="BQ25" s="349"/>
      <c r="BR25" s="349"/>
      <c r="BS25" s="349"/>
      <c r="BT25" s="349"/>
      <c r="BU25" s="350"/>
      <c r="BV25" s="348">
        <v>10961565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6180</v>
      </c>
      <c r="R26" s="437"/>
      <c r="S26" s="437"/>
      <c r="T26" s="437"/>
      <c r="U26" s="437"/>
      <c r="V26" s="476"/>
      <c r="W26" s="531"/>
      <c r="X26" s="519"/>
      <c r="Y26" s="520"/>
      <c r="Z26" s="435" t="s">
        <v>159</v>
      </c>
      <c r="AA26" s="541"/>
      <c r="AB26" s="541"/>
      <c r="AC26" s="541"/>
      <c r="AD26" s="541"/>
      <c r="AE26" s="541"/>
      <c r="AF26" s="541"/>
      <c r="AG26" s="542"/>
      <c r="AH26" s="436">
        <v>44</v>
      </c>
      <c r="AI26" s="437"/>
      <c r="AJ26" s="437"/>
      <c r="AK26" s="437"/>
      <c r="AL26" s="476"/>
      <c r="AM26" s="436">
        <v>146740</v>
      </c>
      <c r="AN26" s="437"/>
      <c r="AO26" s="437"/>
      <c r="AP26" s="437"/>
      <c r="AQ26" s="437"/>
      <c r="AR26" s="476"/>
      <c r="AS26" s="436">
        <v>3335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4560</v>
      </c>
      <c r="R27" s="437"/>
      <c r="S27" s="437"/>
      <c r="T27" s="437"/>
      <c r="U27" s="437"/>
      <c r="V27" s="476"/>
      <c r="W27" s="531"/>
      <c r="X27" s="519"/>
      <c r="Y27" s="520"/>
      <c r="Z27" s="435" t="s">
        <v>162</v>
      </c>
      <c r="AA27" s="415"/>
      <c r="AB27" s="415"/>
      <c r="AC27" s="415"/>
      <c r="AD27" s="415"/>
      <c r="AE27" s="415"/>
      <c r="AF27" s="415"/>
      <c r="AG27" s="416"/>
      <c r="AH27" s="436">
        <v>2</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853153</v>
      </c>
      <c r="BO27" s="555"/>
      <c r="BP27" s="555"/>
      <c r="BQ27" s="555"/>
      <c r="BR27" s="555"/>
      <c r="BS27" s="555"/>
      <c r="BT27" s="555"/>
      <c r="BU27" s="556"/>
      <c r="BV27" s="554">
        <v>845711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4070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2850526</v>
      </c>
      <c r="BO28" s="349"/>
      <c r="BP28" s="349"/>
      <c r="BQ28" s="349"/>
      <c r="BR28" s="349"/>
      <c r="BS28" s="349"/>
      <c r="BT28" s="349"/>
      <c r="BU28" s="350"/>
      <c r="BV28" s="348">
        <v>2793773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25</v>
      </c>
      <c r="M29" s="437"/>
      <c r="N29" s="437"/>
      <c r="O29" s="437"/>
      <c r="P29" s="476"/>
      <c r="Q29" s="436">
        <v>3780</v>
      </c>
      <c r="R29" s="437"/>
      <c r="S29" s="437"/>
      <c r="T29" s="437"/>
      <c r="U29" s="437"/>
      <c r="V29" s="476"/>
      <c r="W29" s="532"/>
      <c r="X29" s="533"/>
      <c r="Y29" s="534"/>
      <c r="Z29" s="435" t="s">
        <v>170</v>
      </c>
      <c r="AA29" s="415"/>
      <c r="AB29" s="415"/>
      <c r="AC29" s="415"/>
      <c r="AD29" s="415"/>
      <c r="AE29" s="415"/>
      <c r="AF29" s="415"/>
      <c r="AG29" s="416"/>
      <c r="AH29" s="436">
        <v>698</v>
      </c>
      <c r="AI29" s="437"/>
      <c r="AJ29" s="437"/>
      <c r="AK29" s="437"/>
      <c r="AL29" s="476"/>
      <c r="AM29" s="436">
        <v>2115694</v>
      </c>
      <c r="AN29" s="437"/>
      <c r="AO29" s="437"/>
      <c r="AP29" s="437"/>
      <c r="AQ29" s="437"/>
      <c r="AR29" s="476"/>
      <c r="AS29" s="436">
        <v>3031</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1533065</v>
      </c>
      <c r="BO29" s="386"/>
      <c r="BP29" s="386"/>
      <c r="BQ29" s="386"/>
      <c r="BR29" s="386"/>
      <c r="BS29" s="386"/>
      <c r="BT29" s="386"/>
      <c r="BU29" s="387"/>
      <c r="BV29" s="385">
        <v>1779768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98.5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2196872</v>
      </c>
      <c r="BO30" s="555"/>
      <c r="BP30" s="555"/>
      <c r="BQ30" s="555"/>
      <c r="BR30" s="555"/>
      <c r="BS30" s="555"/>
      <c r="BT30" s="555"/>
      <c r="BU30" s="556"/>
      <c r="BV30" s="554">
        <v>2303191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病院事業会計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札幌広域圏組合一般会計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12</v>
      </c>
      <c r="CP34" s="566"/>
      <c r="CQ34" s="567" t="str">
        <f>IF('各会計、関係団体の財政状況及び健全化判断比率'!BS7="","",'各会計、関係団体の財政状況及び健全化判断比率'!BS7)</f>
        <v>江別振興公社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基本財産基金運用特別会計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札幌広域圏組合ふるさと市町村圏基金事業特別会計</v>
      </c>
      <c r="BZ35" s="567"/>
      <c r="CA35" s="567"/>
      <c r="CB35" s="567"/>
      <c r="CC35" s="567"/>
      <c r="CD35" s="567"/>
      <c r="CE35" s="567"/>
      <c r="CF35" s="567"/>
      <c r="CG35" s="567"/>
      <c r="CH35" s="567"/>
      <c r="CI35" s="567"/>
      <c r="CJ35" s="567"/>
      <c r="CK35" s="567"/>
      <c r="CL35" s="567"/>
      <c r="CM35" s="567"/>
      <c r="CN35" s="165"/>
      <c r="CO35" s="566">
        <f t="shared" ref="CO35:CO43" si="3">IF(CQ35="","",CO34+1)</f>
        <v>13</v>
      </c>
      <c r="CP35" s="566"/>
      <c r="CQ35" s="567" t="str">
        <f>IF('各会計、関係団体の財政状況及び健全化判断比率'!BS8="","",'各会計、関係団体の財政状況及び健全化判断比率'!BS8)</f>
        <v>江別市スポーツ振興財団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IF('各会計、関係団体の財政状況及び健全化判断比率'!B33="","",'各会計、関係団体の財政状況及び健全化判断比率'!B33)</f>
        <v>下水道事業会計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石狩教育研修センター組合一般会計</v>
      </c>
      <c r="BZ36" s="567"/>
      <c r="CA36" s="567"/>
      <c r="CB36" s="567"/>
      <c r="CC36" s="567"/>
      <c r="CD36" s="567"/>
      <c r="CE36" s="567"/>
      <c r="CF36" s="567"/>
      <c r="CG36" s="567"/>
      <c r="CH36" s="567"/>
      <c r="CI36" s="567"/>
      <c r="CJ36" s="567"/>
      <c r="CK36" s="567"/>
      <c r="CL36" s="567"/>
      <c r="CM36" s="567"/>
      <c r="CN36" s="165"/>
      <c r="CO36" s="566">
        <f t="shared" si="3"/>
        <v>14</v>
      </c>
      <c r="CP36" s="566"/>
      <c r="CQ36" s="567" t="str">
        <f>IF('各会計、関係団体の財政状況及び健全化判断比率'!BS9="","",'各会計、関係団体の財政状況及び健全化判断比率'!BS9)</f>
        <v>フラワーテクニカえべつ</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9" t="s">
        <v>24</v>
      </c>
      <c r="C41" s="1170"/>
      <c r="D41" s="81"/>
      <c r="E41" s="1175" t="s">
        <v>25</v>
      </c>
      <c r="F41" s="1175"/>
      <c r="G41" s="1175"/>
      <c r="H41" s="1176"/>
      <c r="I41" s="82">
        <v>38342</v>
      </c>
      <c r="J41" s="83">
        <v>36773</v>
      </c>
      <c r="K41" s="83">
        <v>35574</v>
      </c>
      <c r="L41" s="83">
        <v>34881</v>
      </c>
      <c r="M41" s="84">
        <v>35799</v>
      </c>
    </row>
    <row r="42" spans="2:13" ht="27.75" customHeight="1" x14ac:dyDescent="0.15">
      <c r="B42" s="1171"/>
      <c r="C42" s="1172"/>
      <c r="D42" s="85"/>
      <c r="E42" s="1177" t="s">
        <v>26</v>
      </c>
      <c r="F42" s="1177"/>
      <c r="G42" s="1177"/>
      <c r="H42" s="1178"/>
      <c r="I42" s="86">
        <v>1027</v>
      </c>
      <c r="J42" s="87">
        <v>858</v>
      </c>
      <c r="K42" s="87">
        <v>724</v>
      </c>
      <c r="L42" s="87">
        <v>1639</v>
      </c>
      <c r="M42" s="88">
        <v>1451</v>
      </c>
    </row>
    <row r="43" spans="2:13" ht="27.75" customHeight="1" x14ac:dyDescent="0.15">
      <c r="B43" s="1171"/>
      <c r="C43" s="1172"/>
      <c r="D43" s="85"/>
      <c r="E43" s="1177" t="s">
        <v>27</v>
      </c>
      <c r="F43" s="1177"/>
      <c r="G43" s="1177"/>
      <c r="H43" s="1178"/>
      <c r="I43" s="86">
        <v>16988</v>
      </c>
      <c r="J43" s="87">
        <v>16533</v>
      </c>
      <c r="K43" s="87">
        <v>15879</v>
      </c>
      <c r="L43" s="87">
        <v>15640</v>
      </c>
      <c r="M43" s="88">
        <v>14513</v>
      </c>
    </row>
    <row r="44" spans="2:13" ht="27.75" customHeight="1" x14ac:dyDescent="0.15">
      <c r="B44" s="1171"/>
      <c r="C44" s="1172"/>
      <c r="D44" s="85"/>
      <c r="E44" s="1177" t="s">
        <v>28</v>
      </c>
      <c r="F44" s="1177"/>
      <c r="G44" s="1177"/>
      <c r="H44" s="1178"/>
      <c r="I44" s="86">
        <v>5</v>
      </c>
      <c r="J44" s="87">
        <v>2</v>
      </c>
      <c r="K44" s="87">
        <v>0</v>
      </c>
      <c r="L44" s="87" t="s">
        <v>477</v>
      </c>
      <c r="M44" s="88" t="s">
        <v>477</v>
      </c>
    </row>
    <row r="45" spans="2:13" ht="27.75" customHeight="1" x14ac:dyDescent="0.15">
      <c r="B45" s="1171"/>
      <c r="C45" s="1172"/>
      <c r="D45" s="85"/>
      <c r="E45" s="1177" t="s">
        <v>29</v>
      </c>
      <c r="F45" s="1177"/>
      <c r="G45" s="1177"/>
      <c r="H45" s="1178"/>
      <c r="I45" s="86">
        <v>5604</v>
      </c>
      <c r="J45" s="87">
        <v>5471</v>
      </c>
      <c r="K45" s="87">
        <v>6066</v>
      </c>
      <c r="L45" s="87">
        <v>4761</v>
      </c>
      <c r="M45" s="88">
        <v>5313</v>
      </c>
    </row>
    <row r="46" spans="2:13" ht="27.75" customHeight="1" x14ac:dyDescent="0.15">
      <c r="B46" s="1171"/>
      <c r="C46" s="1172"/>
      <c r="D46" s="85"/>
      <c r="E46" s="1177" t="s">
        <v>30</v>
      </c>
      <c r="F46" s="1177"/>
      <c r="G46" s="1177"/>
      <c r="H46" s="1178"/>
      <c r="I46" s="86" t="s">
        <v>477</v>
      </c>
      <c r="J46" s="87" t="s">
        <v>477</v>
      </c>
      <c r="K46" s="87" t="s">
        <v>477</v>
      </c>
      <c r="L46" s="87" t="s">
        <v>477</v>
      </c>
      <c r="M46" s="88" t="s">
        <v>477</v>
      </c>
    </row>
    <row r="47" spans="2:13" ht="27.75" customHeight="1" x14ac:dyDescent="0.15">
      <c r="B47" s="1171"/>
      <c r="C47" s="1172"/>
      <c r="D47" s="85"/>
      <c r="E47" s="1177" t="s">
        <v>31</v>
      </c>
      <c r="F47" s="1177"/>
      <c r="G47" s="1177"/>
      <c r="H47" s="1178"/>
      <c r="I47" s="86" t="s">
        <v>477</v>
      </c>
      <c r="J47" s="87" t="s">
        <v>477</v>
      </c>
      <c r="K47" s="87" t="s">
        <v>477</v>
      </c>
      <c r="L47" s="87" t="s">
        <v>477</v>
      </c>
      <c r="M47" s="88" t="s">
        <v>477</v>
      </c>
    </row>
    <row r="48" spans="2:13" ht="27.75" customHeight="1" x14ac:dyDescent="0.15">
      <c r="B48" s="1173"/>
      <c r="C48" s="1174"/>
      <c r="D48" s="85"/>
      <c r="E48" s="1177" t="s">
        <v>32</v>
      </c>
      <c r="F48" s="1177"/>
      <c r="G48" s="1177"/>
      <c r="H48" s="1178"/>
      <c r="I48" s="86" t="s">
        <v>477</v>
      </c>
      <c r="J48" s="87" t="s">
        <v>477</v>
      </c>
      <c r="K48" s="87" t="s">
        <v>477</v>
      </c>
      <c r="L48" s="87" t="s">
        <v>477</v>
      </c>
      <c r="M48" s="88" t="s">
        <v>477</v>
      </c>
    </row>
    <row r="49" spans="2:13" ht="27.75" customHeight="1" x14ac:dyDescent="0.15">
      <c r="B49" s="1179" t="s">
        <v>33</v>
      </c>
      <c r="C49" s="1180"/>
      <c r="D49" s="89"/>
      <c r="E49" s="1177" t="s">
        <v>34</v>
      </c>
      <c r="F49" s="1177"/>
      <c r="G49" s="1177"/>
      <c r="H49" s="1178"/>
      <c r="I49" s="86">
        <v>9088</v>
      </c>
      <c r="J49" s="87">
        <v>9267</v>
      </c>
      <c r="K49" s="87">
        <v>9361</v>
      </c>
      <c r="L49" s="87">
        <v>8998</v>
      </c>
      <c r="M49" s="88">
        <v>8291</v>
      </c>
    </row>
    <row r="50" spans="2:13" ht="27.75" customHeight="1" x14ac:dyDescent="0.15">
      <c r="B50" s="1171"/>
      <c r="C50" s="1172"/>
      <c r="D50" s="85"/>
      <c r="E50" s="1177" t="s">
        <v>35</v>
      </c>
      <c r="F50" s="1177"/>
      <c r="G50" s="1177"/>
      <c r="H50" s="1178"/>
      <c r="I50" s="86">
        <v>7955</v>
      </c>
      <c r="J50" s="87">
        <v>7325</v>
      </c>
      <c r="K50" s="87">
        <v>6931</v>
      </c>
      <c r="L50" s="87">
        <v>7034</v>
      </c>
      <c r="M50" s="88">
        <v>7457</v>
      </c>
    </row>
    <row r="51" spans="2:13" ht="27.75" customHeight="1" x14ac:dyDescent="0.15">
      <c r="B51" s="1173"/>
      <c r="C51" s="1174"/>
      <c r="D51" s="85"/>
      <c r="E51" s="1177" t="s">
        <v>36</v>
      </c>
      <c r="F51" s="1177"/>
      <c r="G51" s="1177"/>
      <c r="H51" s="1178"/>
      <c r="I51" s="86">
        <v>34660</v>
      </c>
      <c r="J51" s="87">
        <v>34360</v>
      </c>
      <c r="K51" s="87">
        <v>34144</v>
      </c>
      <c r="L51" s="87">
        <v>33835</v>
      </c>
      <c r="M51" s="88">
        <v>34120</v>
      </c>
    </row>
    <row r="52" spans="2:13" ht="27.75" customHeight="1" thickBot="1" x14ac:dyDescent="0.2">
      <c r="B52" s="1181" t="s">
        <v>37</v>
      </c>
      <c r="C52" s="1182"/>
      <c r="D52" s="90"/>
      <c r="E52" s="1183" t="s">
        <v>38</v>
      </c>
      <c r="F52" s="1183"/>
      <c r="G52" s="1183"/>
      <c r="H52" s="1184"/>
      <c r="I52" s="91">
        <v>10261</v>
      </c>
      <c r="J52" s="92">
        <v>8684</v>
      </c>
      <c r="K52" s="92">
        <v>7808</v>
      </c>
      <c r="L52" s="92">
        <v>7053</v>
      </c>
      <c r="M52" s="93">
        <v>7209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40404</v>
      </c>
      <c r="E3" s="116"/>
      <c r="F3" s="117">
        <v>51263</v>
      </c>
      <c r="G3" s="118"/>
      <c r="H3" s="119"/>
    </row>
    <row r="4" spans="1:8" x14ac:dyDescent="0.15">
      <c r="A4" s="120"/>
      <c r="B4" s="121"/>
      <c r="C4" s="122"/>
      <c r="D4" s="123">
        <v>33297</v>
      </c>
      <c r="E4" s="124"/>
      <c r="F4" s="125">
        <v>29061</v>
      </c>
      <c r="G4" s="126"/>
      <c r="H4" s="127"/>
    </row>
    <row r="5" spans="1:8" x14ac:dyDescent="0.15">
      <c r="A5" s="108" t="s">
        <v>509</v>
      </c>
      <c r="B5" s="113"/>
      <c r="C5" s="114"/>
      <c r="D5" s="115">
        <v>21384</v>
      </c>
      <c r="E5" s="116"/>
      <c r="F5" s="117">
        <v>41433</v>
      </c>
      <c r="G5" s="118"/>
      <c r="H5" s="119"/>
    </row>
    <row r="6" spans="1:8" x14ac:dyDescent="0.15">
      <c r="A6" s="120"/>
      <c r="B6" s="121"/>
      <c r="C6" s="122"/>
      <c r="D6" s="123">
        <v>17591</v>
      </c>
      <c r="E6" s="124"/>
      <c r="F6" s="125">
        <v>22351</v>
      </c>
      <c r="G6" s="126"/>
      <c r="H6" s="127"/>
    </row>
    <row r="7" spans="1:8" x14ac:dyDescent="0.15">
      <c r="A7" s="108" t="s">
        <v>510</v>
      </c>
      <c r="B7" s="113"/>
      <c r="C7" s="114"/>
      <c r="D7" s="115">
        <v>26864</v>
      </c>
      <c r="E7" s="116"/>
      <c r="F7" s="117">
        <v>43493</v>
      </c>
      <c r="G7" s="118"/>
      <c r="H7" s="119"/>
    </row>
    <row r="8" spans="1:8" x14ac:dyDescent="0.15">
      <c r="A8" s="120"/>
      <c r="B8" s="121"/>
      <c r="C8" s="122"/>
      <c r="D8" s="123">
        <v>15858</v>
      </c>
      <c r="E8" s="124"/>
      <c r="F8" s="125">
        <v>23254</v>
      </c>
      <c r="G8" s="126"/>
      <c r="H8" s="127"/>
    </row>
    <row r="9" spans="1:8" x14ac:dyDescent="0.15">
      <c r="A9" s="108" t="s">
        <v>511</v>
      </c>
      <c r="B9" s="113"/>
      <c r="C9" s="114"/>
      <c r="D9" s="115">
        <v>46195</v>
      </c>
      <c r="E9" s="116"/>
      <c r="F9" s="117">
        <v>50840</v>
      </c>
      <c r="G9" s="118"/>
      <c r="H9" s="119"/>
    </row>
    <row r="10" spans="1:8" x14ac:dyDescent="0.15">
      <c r="A10" s="120"/>
      <c r="B10" s="121"/>
      <c r="C10" s="122"/>
      <c r="D10" s="123">
        <v>18272</v>
      </c>
      <c r="E10" s="124"/>
      <c r="F10" s="125">
        <v>25367</v>
      </c>
      <c r="G10" s="126"/>
      <c r="H10" s="127"/>
    </row>
    <row r="11" spans="1:8" x14ac:dyDescent="0.15">
      <c r="A11" s="108" t="s">
        <v>512</v>
      </c>
      <c r="B11" s="113"/>
      <c r="C11" s="114"/>
      <c r="D11" s="115">
        <v>57074</v>
      </c>
      <c r="E11" s="116"/>
      <c r="F11" s="117">
        <v>53605</v>
      </c>
      <c r="G11" s="118"/>
      <c r="H11" s="119"/>
    </row>
    <row r="12" spans="1:8" x14ac:dyDescent="0.15">
      <c r="A12" s="120"/>
      <c r="B12" s="121"/>
      <c r="C12" s="128"/>
      <c r="D12" s="123">
        <v>18505</v>
      </c>
      <c r="E12" s="124"/>
      <c r="F12" s="125">
        <v>28343</v>
      </c>
      <c r="G12" s="126"/>
      <c r="H12" s="127"/>
    </row>
    <row r="13" spans="1:8" x14ac:dyDescent="0.15">
      <c r="A13" s="108"/>
      <c r="B13" s="113"/>
      <c r="C13" s="129"/>
      <c r="D13" s="130">
        <v>38384</v>
      </c>
      <c r="E13" s="131"/>
      <c r="F13" s="132">
        <v>48127</v>
      </c>
      <c r="G13" s="133"/>
      <c r="H13" s="119"/>
    </row>
    <row r="14" spans="1:8" x14ac:dyDescent="0.15">
      <c r="A14" s="120"/>
      <c r="B14" s="121"/>
      <c r="C14" s="122"/>
      <c r="D14" s="123">
        <v>20705</v>
      </c>
      <c r="E14" s="124"/>
      <c r="F14" s="125">
        <v>25675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2.06</v>
      </c>
      <c r="C19" s="134">
        <f>ROUND(VALUE(SUBSTITUTE(実質収支比率等に係る経年分析!G$48,"▲","-")),2)</f>
        <v>2.37</v>
      </c>
      <c r="D19" s="134">
        <f>ROUND(VALUE(SUBSTITUTE(実質収支比率等に係る経年分析!H$48,"▲","-")),2)</f>
        <v>2.21</v>
      </c>
      <c r="E19" s="134">
        <f>ROUND(VALUE(SUBSTITUTE(実質収支比率等に係る経年分析!I$48,"▲","-")),2)</f>
        <v>2.87</v>
      </c>
      <c r="F19" s="134">
        <f>ROUND(VALUE(SUBSTITUTE(実質収支比率等に係る経年分析!J$48,"▲","-")),2)</f>
        <v>2.68</v>
      </c>
    </row>
    <row r="20" spans="1:11" x14ac:dyDescent="0.15">
      <c r="A20" s="134" t="s">
        <v>43</v>
      </c>
      <c r="B20" s="134">
        <f>ROUND(VALUE(SUBSTITUTE(実質収支比率等に係る経年分析!F$47,"▲","-")),2)</f>
        <v>12.38</v>
      </c>
      <c r="C20" s="134">
        <f>ROUND(VALUE(SUBSTITUTE(実質収支比率等に係る経年分析!G$47,"▲","-")),2)</f>
        <v>12.34</v>
      </c>
      <c r="D20" s="134">
        <f>ROUND(VALUE(SUBSTITUTE(実質収支比率等に係る経年分析!H$47,"▲","-")),2)</f>
        <v>11.92</v>
      </c>
      <c r="E20" s="134">
        <f>ROUND(VALUE(SUBSTITUTE(実質収支比率等に係る経年分析!I$47,"▲","-")),2)</f>
        <v>11.46</v>
      </c>
      <c r="F20" s="134">
        <f>ROUND(VALUE(SUBSTITUTE(実質収支比率等に係る経年分析!J$47,"▲","-")),2)</f>
        <v>11.68</v>
      </c>
    </row>
    <row r="21" spans="1:11" x14ac:dyDescent="0.15">
      <c r="A21" s="134" t="s">
        <v>44</v>
      </c>
      <c r="B21" s="134">
        <f>IF(ISNUMBER(VALUE(SUBSTITUTE(実質収支比率等に係る経年分析!F$49,"▲","-"))),ROUND(VALUE(SUBSTITUTE(実質収支比率等に係る経年分析!F$49,"▲","-")),2),NA())</f>
        <v>1.02</v>
      </c>
      <c r="C21" s="134">
        <f>IF(ISNUMBER(VALUE(SUBSTITUTE(実質収支比率等に係る経年分析!G$49,"▲","-"))),ROUND(VALUE(SUBSTITUTE(実質収支比率等に係る経年分析!G$49,"▲","-")),2),NA())</f>
        <v>0.23</v>
      </c>
      <c r="D21" s="134">
        <f>IF(ISNUMBER(VALUE(SUBSTITUTE(実質収支比率等に係る経年分析!H$49,"▲","-"))),ROUND(VALUE(SUBSTITUTE(実質収支比率等に係る経年分析!H$49,"▲","-")),2),NA())</f>
        <v>-0.5</v>
      </c>
      <c r="E21" s="134">
        <f>IF(ISNUMBER(VALUE(SUBSTITUTE(実質収支比率等に係る経年分析!I$49,"▲","-"))),ROUND(VALUE(SUBSTITUTE(実質収支比率等に係る経年分析!I$49,"▲","-")),2),NA())</f>
        <v>0.27</v>
      </c>
      <c r="F21" s="134">
        <f>IF(ISNUMBER(VALUE(SUBSTITUTE(実質収支比率等に係る経年分析!J$49,"▲","-"))),ROUND(VALUE(SUBSTITUTE(実質収支比率等に係る経年分析!J$49,"▲","-")),2),NA())</f>
        <v>0.05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病院事業会計</v>
      </c>
      <c r="B29" s="135">
        <f>IF(ROUND(VALUE(SUBSTITUTE(連結実質赤字比率に係る赤字・黒字の構成分析!F$41,"▲", "-")), 2) &lt; 0, ABS(ROUND(VALUE(SUBSTITUTE(連結実質赤字比率に係る赤字・黒字の構成分析!F$41,"▲", "-")), 2)), NA())</f>
        <v>1.36</v>
      </c>
      <c r="C29" s="135" t="e">
        <f>IF(ROUND(VALUE(SUBSTITUTE(連結実質赤字比率に係る赤字・黒字の構成分析!F$41,"▲", "-")), 2) &gt;= 0, ABS(ROUND(VALUE(SUBSTITUTE(連結実質赤字比率に係る赤字・黒字の構成分析!F$41,"▲", "-")), 2)), NA())</f>
        <v>#N/A</v>
      </c>
      <c r="D29" s="135">
        <f>IF(ROUND(VALUE(SUBSTITUTE(連結実質赤字比率に係る赤字・黒字の構成分析!G$41,"▲", "-")), 2) &lt; 0, ABS(ROUND(VALUE(SUBSTITUTE(連結実質赤字比率に係る赤字・黒字の構成分析!G$41,"▲", "-")), 2)), NA())</f>
        <v>0.77</v>
      </c>
      <c r="E29" s="135" t="e">
        <f>IF(ROUND(VALUE(SUBSTITUTE(連結実質赤字比率に係る赤字・黒字の構成分析!G$41,"▲", "-")), 2) &gt;= 0, ABS(ROUND(VALUE(SUBSTITUTE(連結実質赤字比率に係る赤字・黒字の構成分析!G$41,"▲", "-")), 2)), NA())</f>
        <v>#N/A</v>
      </c>
      <c r="F29" s="135">
        <f>IF(ROUND(VALUE(SUBSTITUTE(連結実質赤字比率に係る赤字・黒字の構成分析!H$41,"▲", "-")), 2) &lt; 0, ABS(ROUND(VALUE(SUBSTITUTE(連結実質赤字比率に係る赤字・黒字の構成分析!H$41,"▲", "-")), 2)), NA())</f>
        <v>0.46</v>
      </c>
      <c r="G29" s="135" t="e">
        <f>IF(ROUND(VALUE(SUBSTITUTE(連結実質赤字比率に係る赤字・黒字の構成分析!H$41,"▲", "-")), 2) &gt;= 0, ABS(ROUND(VALUE(SUBSTITUTE(連結実質赤字比率に係る赤字・黒字の構成分析!H$41,"▲", "-")), 2)), NA())</f>
        <v>#N/A</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基本財産基金運用特別会計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2.92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1.61</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2.0499999999999998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2.2000000000000002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4.3600000000000003</v>
      </c>
    </row>
    <row r="36" spans="1:16" x14ac:dyDescent="0.15">
      <c r="A36" s="135" t="str">
        <f>IF(連結実質赤字比率に係る赤字・黒字の構成分析!C$34="",NA(),連結実質赤字比率に係る赤字・黒字の構成分析!C$34)</f>
        <v>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4.1399999999999997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4.3099999999999996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4.49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4345</v>
      </c>
      <c r="E42" s="136"/>
      <c r="F42" s="136"/>
      <c r="G42" s="136">
        <f>'実質公債費比率（分子）の構造'!L$52</f>
        <v>4266</v>
      </c>
      <c r="H42" s="136"/>
      <c r="I42" s="136"/>
      <c r="J42" s="136">
        <f>'実質公債費比率（分子）の構造'!M$52</f>
        <v>4186</v>
      </c>
      <c r="K42" s="136"/>
      <c r="L42" s="136"/>
      <c r="M42" s="136">
        <f>'実質公債費比率（分子）の構造'!N$52</f>
        <v>4207</v>
      </c>
      <c r="N42" s="136"/>
      <c r="O42" s="136"/>
      <c r="P42" s="136">
        <f>'実質公債費比率（分子）の構造'!O$52</f>
        <v>4156</v>
      </c>
    </row>
    <row r="43" spans="1:16" x14ac:dyDescent="0.15">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427</v>
      </c>
      <c r="C44" s="136"/>
      <c r="D44" s="136"/>
      <c r="E44" s="136">
        <f>'実質公債費比率（分子）の構造'!L$50</f>
        <v>168</v>
      </c>
      <c r="F44" s="136"/>
      <c r="G44" s="136"/>
      <c r="H44" s="136">
        <f>'実質公債費比率（分子）の構造'!M$50</f>
        <v>137</v>
      </c>
      <c r="I44" s="136"/>
      <c r="J44" s="136"/>
      <c r="K44" s="136">
        <f>'実質公債費比率（分子）の構造'!N$50</f>
        <v>134</v>
      </c>
      <c r="L44" s="136"/>
      <c r="M44" s="136"/>
      <c r="N44" s="136">
        <f>'実質公債費比率（分子）の構造'!O$50</f>
        <v>132</v>
      </c>
      <c r="O44" s="136"/>
      <c r="P44" s="136"/>
    </row>
    <row r="45" spans="1:16" x14ac:dyDescent="0.15">
      <c r="A45" s="136" t="s">
        <v>54</v>
      </c>
      <c r="B45" s="136">
        <f>'実質公債費比率（分子）の構造'!K$49</f>
        <v>1</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t="str">
        <f>'実質公債費比率（分子）の構造'!O$49</f>
        <v>-</v>
      </c>
      <c r="O45" s="136"/>
      <c r="P45" s="136"/>
    </row>
    <row r="46" spans="1:16" x14ac:dyDescent="0.15">
      <c r="A46" s="136" t="s">
        <v>55</v>
      </c>
      <c r="B46" s="136">
        <f>'実質公債費比率（分子）の構造'!K$48</f>
        <v>1770</v>
      </c>
      <c r="C46" s="136"/>
      <c r="D46" s="136"/>
      <c r="E46" s="136">
        <f>'実質公債費比率（分子）の構造'!L$48</f>
        <v>1743</v>
      </c>
      <c r="F46" s="136"/>
      <c r="G46" s="136"/>
      <c r="H46" s="136">
        <f>'実質公債費比率（分子）の構造'!M$48</f>
        <v>1685</v>
      </c>
      <c r="I46" s="136"/>
      <c r="J46" s="136"/>
      <c r="K46" s="136">
        <f>'実質公債費比率（分子）の構造'!N$48</f>
        <v>1692</v>
      </c>
      <c r="L46" s="136"/>
      <c r="M46" s="136"/>
      <c r="N46" s="136">
        <f>'実質公債費比率（分子）の構造'!O$48</f>
        <v>1453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4524</v>
      </c>
      <c r="C49" s="136"/>
      <c r="D49" s="136"/>
      <c r="E49" s="136">
        <f>'実質公債費比率（分子）の構造'!L$45</f>
        <v>4826</v>
      </c>
      <c r="F49" s="136"/>
      <c r="G49" s="136"/>
      <c r="H49" s="136">
        <f>'実質公債費比率（分子）の構造'!M$45</f>
        <v>4803</v>
      </c>
      <c r="I49" s="136"/>
      <c r="J49" s="136"/>
      <c r="K49" s="136">
        <f>'実質公債費比率（分子）の構造'!N$45</f>
        <v>4778</v>
      </c>
      <c r="L49" s="136"/>
      <c r="M49" s="136"/>
      <c r="N49" s="136">
        <f>'実質公債費比率（分子）の構造'!O$45</f>
        <v>4665</v>
      </c>
      <c r="O49" s="136"/>
      <c r="P49" s="136"/>
    </row>
    <row r="50" spans="1:16" x14ac:dyDescent="0.15">
      <c r="A50" s="136" t="s">
        <v>59</v>
      </c>
      <c r="B50" s="136" t="e">
        <f>NA()</f>
        <v>#N/A</v>
      </c>
      <c r="C50" s="136">
        <f>IF(ISNUMBER('実質公債費比率（分子）の構造'!K$53),'実質公債費比率（分子）の構造'!K$53,NA())</f>
        <v>2378</v>
      </c>
      <c r="D50" s="136" t="e">
        <f>NA()</f>
        <v>#N/A</v>
      </c>
      <c r="E50" s="136" t="e">
        <f>NA()</f>
        <v>#N/A</v>
      </c>
      <c r="F50" s="136">
        <f>IF(ISNUMBER('実質公債費比率（分子）の構造'!L$53),'実質公債費比率（分子）の構造'!L$53,NA())</f>
        <v>2471</v>
      </c>
      <c r="G50" s="136" t="e">
        <f>NA()</f>
        <v>#N/A</v>
      </c>
      <c r="H50" s="136" t="e">
        <f>NA()</f>
        <v>#N/A</v>
      </c>
      <c r="I50" s="136">
        <f>IF(ISNUMBER('実質公債費比率（分子）の構造'!M$53),'実質公債費比率（分子）の構造'!M$53,NA())</f>
        <v>2439</v>
      </c>
      <c r="J50" s="136" t="e">
        <f>NA()</f>
        <v>#N/A</v>
      </c>
      <c r="K50" s="136" t="e">
        <f>NA()</f>
        <v>#N/A</v>
      </c>
      <c r="L50" s="136">
        <f>IF(ISNUMBER('実質公債費比率（分子）の構造'!N$53),'実質公債費比率（分子）の構造'!N$53,NA())</f>
        <v>2397</v>
      </c>
      <c r="M50" s="136" t="e">
        <f>NA()</f>
        <v>#N/A</v>
      </c>
      <c r="N50" s="136" t="e">
        <f>NA()</f>
        <v>#N/A</v>
      </c>
      <c r="O50" s="136">
        <f>IF(ISNUMBER('実質公債費比率（分子）の構造'!O$53),'実質公債費比率（分子）の構造'!O$53,NA())</f>
        <v>2094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34660</v>
      </c>
      <c r="E56" s="135"/>
      <c r="F56" s="135"/>
      <c r="G56" s="135">
        <f>'将来負担比率（分子）の構造'!J$51</f>
        <v>34360</v>
      </c>
      <c r="H56" s="135"/>
      <c r="I56" s="135"/>
      <c r="J56" s="135">
        <f>'将来負担比率（分子）の構造'!K$51</f>
        <v>34144</v>
      </c>
      <c r="K56" s="135"/>
      <c r="L56" s="135"/>
      <c r="M56" s="135">
        <f>'将来負担比率（分子）の構造'!L$51</f>
        <v>33835</v>
      </c>
      <c r="N56" s="135"/>
      <c r="O56" s="135"/>
      <c r="P56" s="135">
        <f>'将来負担比率（分子）の構造'!M$51</f>
        <v>34120</v>
      </c>
    </row>
    <row r="57" spans="1:16" x14ac:dyDescent="0.15">
      <c r="A57" s="135" t="s">
        <v>35</v>
      </c>
      <c r="B57" s="135"/>
      <c r="C57" s="135"/>
      <c r="D57" s="135">
        <f>'将来負担比率（分子）の構造'!I$50</f>
        <v>7955</v>
      </c>
      <c r="E57" s="135"/>
      <c r="F57" s="135"/>
      <c r="G57" s="135">
        <f>'将来負担比率（分子）の構造'!J$50</f>
        <v>7325</v>
      </c>
      <c r="H57" s="135"/>
      <c r="I57" s="135"/>
      <c r="J57" s="135">
        <f>'将来負担比率（分子）の構造'!K$50</f>
        <v>6931</v>
      </c>
      <c r="K57" s="135"/>
      <c r="L57" s="135"/>
      <c r="M57" s="135">
        <f>'将来負担比率（分子）の構造'!L$50</f>
        <v>7034</v>
      </c>
      <c r="N57" s="135"/>
      <c r="O57" s="135"/>
      <c r="P57" s="135">
        <f>'将来負担比率（分子）の構造'!M$50</f>
        <v>7457</v>
      </c>
    </row>
    <row r="58" spans="1:16" x14ac:dyDescent="0.15">
      <c r="A58" s="135" t="s">
        <v>34</v>
      </c>
      <c r="B58" s="135"/>
      <c r="C58" s="135"/>
      <c r="D58" s="135">
        <f>'将来負担比率（分子）の構造'!I$49</f>
        <v>9088</v>
      </c>
      <c r="E58" s="135"/>
      <c r="F58" s="135"/>
      <c r="G58" s="135">
        <f>'将来負担比率（分子）の構造'!J$49</f>
        <v>9267</v>
      </c>
      <c r="H58" s="135"/>
      <c r="I58" s="135"/>
      <c r="J58" s="135">
        <f>'将来負担比率（分子）の構造'!K$49</f>
        <v>9361</v>
      </c>
      <c r="K58" s="135"/>
      <c r="L58" s="135"/>
      <c r="M58" s="135">
        <f>'将来負担比率（分子）の構造'!L$49</f>
        <v>8998</v>
      </c>
      <c r="N58" s="135"/>
      <c r="O58" s="135"/>
      <c r="P58" s="135">
        <f>'将来負担比率（分子）の構造'!M$49</f>
        <v>8291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5604</v>
      </c>
      <c r="C62" s="135"/>
      <c r="D62" s="135"/>
      <c r="E62" s="135">
        <f>'将来負担比率（分子）の構造'!J$45</f>
        <v>5471</v>
      </c>
      <c r="F62" s="135"/>
      <c r="G62" s="135"/>
      <c r="H62" s="135">
        <f>'将来負担比率（分子）の構造'!K$45</f>
        <v>6066</v>
      </c>
      <c r="I62" s="135"/>
      <c r="J62" s="135"/>
      <c r="K62" s="135">
        <f>'将来負担比率（分子）の構造'!L$45</f>
        <v>4761</v>
      </c>
      <c r="L62" s="135"/>
      <c r="M62" s="135"/>
      <c r="N62" s="135">
        <f>'将来負担比率（分子）の構造'!M$45</f>
        <v>5313</v>
      </c>
      <c r="O62" s="135"/>
      <c r="P62" s="135"/>
    </row>
    <row r="63" spans="1:16" x14ac:dyDescent="0.15">
      <c r="A63" s="135" t="s">
        <v>28</v>
      </c>
      <c r="B63" s="135">
        <f>'将来負担比率（分子）の構造'!I$44</f>
        <v>5</v>
      </c>
      <c r="C63" s="135"/>
      <c r="D63" s="135"/>
      <c r="E63" s="135">
        <f>'将来負担比率（分子）の構造'!J$44</f>
        <v>2</v>
      </c>
      <c r="F63" s="135"/>
      <c r="G63" s="135"/>
      <c r="H63" s="135">
        <f>'将来負担比率（分子）の構造'!K$44</f>
        <v>0</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16988</v>
      </c>
      <c r="C64" s="135"/>
      <c r="D64" s="135"/>
      <c r="E64" s="135">
        <f>'将来負担比率（分子）の構造'!J$43</f>
        <v>16533</v>
      </c>
      <c r="F64" s="135"/>
      <c r="G64" s="135"/>
      <c r="H64" s="135">
        <f>'将来負担比率（分子）の構造'!K$43</f>
        <v>15879</v>
      </c>
      <c r="I64" s="135"/>
      <c r="J64" s="135"/>
      <c r="K64" s="135">
        <f>'将来負担比率（分子）の構造'!L$43</f>
        <v>15640</v>
      </c>
      <c r="L64" s="135"/>
      <c r="M64" s="135"/>
      <c r="N64" s="135">
        <f>'将来負担比率（分子）の構造'!M$43</f>
        <v>14513</v>
      </c>
      <c r="O64" s="135"/>
      <c r="P64" s="135"/>
    </row>
    <row r="65" spans="1:16" x14ac:dyDescent="0.15">
      <c r="A65" s="135" t="s">
        <v>26</v>
      </c>
      <c r="B65" s="135">
        <f>'将来負担比率（分子）の構造'!I$42</f>
        <v>1027</v>
      </c>
      <c r="C65" s="135"/>
      <c r="D65" s="135"/>
      <c r="E65" s="135">
        <f>'将来負担比率（分子）の構造'!J$42</f>
        <v>858</v>
      </c>
      <c r="F65" s="135"/>
      <c r="G65" s="135"/>
      <c r="H65" s="135">
        <f>'将来負担比率（分子）の構造'!K$42</f>
        <v>724</v>
      </c>
      <c r="I65" s="135"/>
      <c r="J65" s="135"/>
      <c r="K65" s="135">
        <f>'将来負担比率（分子）の構造'!L$42</f>
        <v>1639</v>
      </c>
      <c r="L65" s="135"/>
      <c r="M65" s="135"/>
      <c r="N65" s="135">
        <f>'将来負担比率（分子）の構造'!M$42</f>
        <v>1451</v>
      </c>
      <c r="O65" s="135"/>
      <c r="P65" s="135"/>
    </row>
    <row r="66" spans="1:16" x14ac:dyDescent="0.15">
      <c r="A66" s="135" t="s">
        <v>25</v>
      </c>
      <c r="B66" s="135">
        <f>'将来負担比率（分子）の構造'!I$41</f>
        <v>38342</v>
      </c>
      <c r="C66" s="135"/>
      <c r="D66" s="135"/>
      <c r="E66" s="135">
        <f>'将来負担比率（分子）の構造'!J$41</f>
        <v>36773</v>
      </c>
      <c r="F66" s="135"/>
      <c r="G66" s="135"/>
      <c r="H66" s="135">
        <f>'将来負担比率（分子）の構造'!K$41</f>
        <v>35574</v>
      </c>
      <c r="I66" s="135"/>
      <c r="J66" s="135"/>
      <c r="K66" s="135">
        <f>'将来負担比率（分子）の構造'!L$41</f>
        <v>34881</v>
      </c>
      <c r="L66" s="135"/>
      <c r="M66" s="135"/>
      <c r="N66" s="135">
        <f>'将来負担比率（分子）の構造'!M$41</f>
        <v>35799</v>
      </c>
      <c r="O66" s="135"/>
      <c r="P66" s="135"/>
    </row>
    <row r="67" spans="1:16" x14ac:dyDescent="0.15">
      <c r="A67" s="135" t="s">
        <v>63</v>
      </c>
      <c r="B67" s="135" t="e">
        <f>NA()</f>
        <v>#N/A</v>
      </c>
      <c r="C67" s="135">
        <f>IF(ISNUMBER('将来負担比率（分子）の構造'!I$52), IF('将来負担比率（分子）の構造'!I$52 &lt; 0, 0, '将来負担比率（分子）の構造'!I$52), NA())</f>
        <v>10261</v>
      </c>
      <c r="D67" s="135" t="e">
        <f>NA()</f>
        <v>#N/A</v>
      </c>
      <c r="E67" s="135" t="e">
        <f>NA()</f>
        <v>#N/A</v>
      </c>
      <c r="F67" s="135">
        <f>IF(ISNUMBER('将来負担比率（分子）の構造'!J$52), IF('将来負担比率（分子）の構造'!J$52 &lt; 0, 0, '将来負担比率（分子）の構造'!J$52), NA())</f>
        <v>8684</v>
      </c>
      <c r="G67" s="135" t="e">
        <f>NA()</f>
        <v>#N/A</v>
      </c>
      <c r="H67" s="135" t="e">
        <f>NA()</f>
        <v>#N/A</v>
      </c>
      <c r="I67" s="135">
        <f>IF(ISNUMBER('将来負担比率（分子）の構造'!K$52), IF('将来負担比率（分子）の構造'!K$52 &lt; 0, 0, '将来負担比率（分子）の構造'!K$52), NA())</f>
        <v>7808</v>
      </c>
      <c r="J67" s="135" t="e">
        <f>NA()</f>
        <v>#N/A</v>
      </c>
      <c r="K67" s="135" t="e">
        <f>NA()</f>
        <v>#N/A</v>
      </c>
      <c r="L67" s="135">
        <f>IF(ISNUMBER('将来負担比率（分子）の構造'!L$52), IF('将来負担比率（分子）の構造'!L$52 &lt; 0, 0, '将来負担比率（分子）の構造'!L$52), NA())</f>
        <v>7053</v>
      </c>
      <c r="M67" s="135" t="e">
        <f>NA()</f>
        <v>#N/A</v>
      </c>
      <c r="N67" s="135" t="e">
        <f>NA()</f>
        <v>#N/A</v>
      </c>
      <c r="O67" s="135">
        <f>IF(ISNUMBER('将来負担比率（分子）の構造'!M$52), IF('将来負担比率（分子）の構造'!M$52 &lt; 0, 0, '将来負担比率（分子）の構造'!M$52), NA())</f>
        <v>7209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12307010</v>
      </c>
      <c r="S5" s="583"/>
      <c r="T5" s="583"/>
      <c r="U5" s="583"/>
      <c r="V5" s="583"/>
      <c r="W5" s="583"/>
      <c r="X5" s="583"/>
      <c r="Y5" s="584"/>
      <c r="Z5" s="585">
        <v>27.3</v>
      </c>
      <c r="AA5" s="585"/>
      <c r="AB5" s="585"/>
      <c r="AC5" s="585"/>
      <c r="AD5" s="586">
        <v>11350351</v>
      </c>
      <c r="AE5" s="586"/>
      <c r="AF5" s="586"/>
      <c r="AG5" s="586"/>
      <c r="AH5" s="586"/>
      <c r="AI5" s="586"/>
      <c r="AJ5" s="586"/>
      <c r="AK5" s="586"/>
      <c r="AL5" s="587">
        <v>49.4</v>
      </c>
      <c r="AM5" s="588"/>
      <c r="AN5" s="588"/>
      <c r="AO5" s="589"/>
      <c r="AP5" s="579" t="s">
        <v>208</v>
      </c>
      <c r="AQ5" s="580"/>
      <c r="AR5" s="580"/>
      <c r="AS5" s="580"/>
      <c r="AT5" s="580"/>
      <c r="AU5" s="580"/>
      <c r="AV5" s="580"/>
      <c r="AW5" s="580"/>
      <c r="AX5" s="580"/>
      <c r="AY5" s="580"/>
      <c r="AZ5" s="580"/>
      <c r="BA5" s="580"/>
      <c r="BB5" s="580"/>
      <c r="BC5" s="580"/>
      <c r="BD5" s="580"/>
      <c r="BE5" s="580"/>
      <c r="BF5" s="581"/>
      <c r="BG5" s="593">
        <v>11349284</v>
      </c>
      <c r="BH5" s="594"/>
      <c r="BI5" s="594"/>
      <c r="BJ5" s="594"/>
      <c r="BK5" s="594"/>
      <c r="BL5" s="594"/>
      <c r="BM5" s="594"/>
      <c r="BN5" s="595"/>
      <c r="BO5" s="596">
        <v>92.2</v>
      </c>
      <c r="BP5" s="596"/>
      <c r="BQ5" s="596"/>
      <c r="BR5" s="596"/>
      <c r="BS5" s="597">
        <v>124826</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368955</v>
      </c>
      <c r="S6" s="594"/>
      <c r="T6" s="594"/>
      <c r="U6" s="594"/>
      <c r="V6" s="594"/>
      <c r="W6" s="594"/>
      <c r="X6" s="594"/>
      <c r="Y6" s="595"/>
      <c r="Z6" s="596">
        <v>0.8</v>
      </c>
      <c r="AA6" s="596"/>
      <c r="AB6" s="596"/>
      <c r="AC6" s="596"/>
      <c r="AD6" s="597">
        <v>368955</v>
      </c>
      <c r="AE6" s="597"/>
      <c r="AF6" s="597"/>
      <c r="AG6" s="597"/>
      <c r="AH6" s="597"/>
      <c r="AI6" s="597"/>
      <c r="AJ6" s="597"/>
      <c r="AK6" s="597"/>
      <c r="AL6" s="598">
        <v>1.6</v>
      </c>
      <c r="AM6" s="599"/>
      <c r="AN6" s="599"/>
      <c r="AO6" s="600"/>
      <c r="AP6" s="590" t="s">
        <v>213</v>
      </c>
      <c r="AQ6" s="591"/>
      <c r="AR6" s="591"/>
      <c r="AS6" s="591"/>
      <c r="AT6" s="591"/>
      <c r="AU6" s="591"/>
      <c r="AV6" s="591"/>
      <c r="AW6" s="591"/>
      <c r="AX6" s="591"/>
      <c r="AY6" s="591"/>
      <c r="AZ6" s="591"/>
      <c r="BA6" s="591"/>
      <c r="BB6" s="591"/>
      <c r="BC6" s="591"/>
      <c r="BD6" s="591"/>
      <c r="BE6" s="591"/>
      <c r="BF6" s="592"/>
      <c r="BG6" s="593">
        <v>11349284</v>
      </c>
      <c r="BH6" s="594"/>
      <c r="BI6" s="594"/>
      <c r="BJ6" s="594"/>
      <c r="BK6" s="594"/>
      <c r="BL6" s="594"/>
      <c r="BM6" s="594"/>
      <c r="BN6" s="595"/>
      <c r="BO6" s="596">
        <v>92.2</v>
      </c>
      <c r="BP6" s="596"/>
      <c r="BQ6" s="596"/>
      <c r="BR6" s="596"/>
      <c r="BS6" s="597">
        <v>124826</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307413</v>
      </c>
      <c r="CS6" s="594"/>
      <c r="CT6" s="594"/>
      <c r="CU6" s="594"/>
      <c r="CV6" s="594"/>
      <c r="CW6" s="594"/>
      <c r="CX6" s="594"/>
      <c r="CY6" s="595"/>
      <c r="CZ6" s="596">
        <v>0.7</v>
      </c>
      <c r="DA6" s="596"/>
      <c r="DB6" s="596"/>
      <c r="DC6" s="596"/>
      <c r="DD6" s="602">
        <v>5400</v>
      </c>
      <c r="DE6" s="594"/>
      <c r="DF6" s="594"/>
      <c r="DG6" s="594"/>
      <c r="DH6" s="594"/>
      <c r="DI6" s="594"/>
      <c r="DJ6" s="594"/>
      <c r="DK6" s="594"/>
      <c r="DL6" s="594"/>
      <c r="DM6" s="594"/>
      <c r="DN6" s="594"/>
      <c r="DO6" s="594"/>
      <c r="DP6" s="595"/>
      <c r="DQ6" s="602">
        <v>307413</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26166</v>
      </c>
      <c r="S7" s="594"/>
      <c r="T7" s="594"/>
      <c r="U7" s="594"/>
      <c r="V7" s="594"/>
      <c r="W7" s="594"/>
      <c r="X7" s="594"/>
      <c r="Y7" s="595"/>
      <c r="Z7" s="596">
        <v>0.1</v>
      </c>
      <c r="AA7" s="596"/>
      <c r="AB7" s="596"/>
      <c r="AC7" s="596"/>
      <c r="AD7" s="597">
        <v>26166</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5483850</v>
      </c>
      <c r="BH7" s="594"/>
      <c r="BI7" s="594"/>
      <c r="BJ7" s="594"/>
      <c r="BK7" s="594"/>
      <c r="BL7" s="594"/>
      <c r="BM7" s="594"/>
      <c r="BN7" s="595"/>
      <c r="BO7" s="596">
        <v>44.6</v>
      </c>
      <c r="BP7" s="596"/>
      <c r="BQ7" s="596"/>
      <c r="BR7" s="596"/>
      <c r="BS7" s="597">
        <v>124826</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4040938</v>
      </c>
      <c r="CS7" s="594"/>
      <c r="CT7" s="594"/>
      <c r="CU7" s="594"/>
      <c r="CV7" s="594"/>
      <c r="CW7" s="594"/>
      <c r="CX7" s="594"/>
      <c r="CY7" s="595"/>
      <c r="CZ7" s="596">
        <v>9.1</v>
      </c>
      <c r="DA7" s="596"/>
      <c r="DB7" s="596"/>
      <c r="DC7" s="596"/>
      <c r="DD7" s="602">
        <v>126392</v>
      </c>
      <c r="DE7" s="594"/>
      <c r="DF7" s="594"/>
      <c r="DG7" s="594"/>
      <c r="DH7" s="594"/>
      <c r="DI7" s="594"/>
      <c r="DJ7" s="594"/>
      <c r="DK7" s="594"/>
      <c r="DL7" s="594"/>
      <c r="DM7" s="594"/>
      <c r="DN7" s="594"/>
      <c r="DO7" s="594"/>
      <c r="DP7" s="595"/>
      <c r="DQ7" s="602">
        <v>3130599</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54341</v>
      </c>
      <c r="S8" s="594"/>
      <c r="T8" s="594"/>
      <c r="U8" s="594"/>
      <c r="V8" s="594"/>
      <c r="W8" s="594"/>
      <c r="X8" s="594"/>
      <c r="Y8" s="595"/>
      <c r="Z8" s="596">
        <v>0.1</v>
      </c>
      <c r="AA8" s="596"/>
      <c r="AB8" s="596"/>
      <c r="AC8" s="596"/>
      <c r="AD8" s="597">
        <v>54341</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176348</v>
      </c>
      <c r="BH8" s="594"/>
      <c r="BI8" s="594"/>
      <c r="BJ8" s="594"/>
      <c r="BK8" s="594"/>
      <c r="BL8" s="594"/>
      <c r="BM8" s="594"/>
      <c r="BN8" s="595"/>
      <c r="BO8" s="596">
        <v>1.4</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15181942</v>
      </c>
      <c r="CS8" s="594"/>
      <c r="CT8" s="594"/>
      <c r="CU8" s="594"/>
      <c r="CV8" s="594"/>
      <c r="CW8" s="594"/>
      <c r="CX8" s="594"/>
      <c r="CY8" s="595"/>
      <c r="CZ8" s="596">
        <v>34.200000000000003</v>
      </c>
      <c r="DA8" s="596"/>
      <c r="DB8" s="596"/>
      <c r="DC8" s="596"/>
      <c r="DD8" s="602">
        <v>251611</v>
      </c>
      <c r="DE8" s="594"/>
      <c r="DF8" s="594"/>
      <c r="DG8" s="594"/>
      <c r="DH8" s="594"/>
      <c r="DI8" s="594"/>
      <c r="DJ8" s="594"/>
      <c r="DK8" s="594"/>
      <c r="DL8" s="594"/>
      <c r="DM8" s="594"/>
      <c r="DN8" s="594"/>
      <c r="DO8" s="594"/>
      <c r="DP8" s="595"/>
      <c r="DQ8" s="602">
        <v>7311350</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28962</v>
      </c>
      <c r="S9" s="594"/>
      <c r="T9" s="594"/>
      <c r="U9" s="594"/>
      <c r="V9" s="594"/>
      <c r="W9" s="594"/>
      <c r="X9" s="594"/>
      <c r="Y9" s="595"/>
      <c r="Z9" s="596">
        <v>0.1</v>
      </c>
      <c r="AA9" s="596"/>
      <c r="AB9" s="596"/>
      <c r="AC9" s="596"/>
      <c r="AD9" s="597">
        <v>28962</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4556496</v>
      </c>
      <c r="BH9" s="594"/>
      <c r="BI9" s="594"/>
      <c r="BJ9" s="594"/>
      <c r="BK9" s="594"/>
      <c r="BL9" s="594"/>
      <c r="BM9" s="594"/>
      <c r="BN9" s="595"/>
      <c r="BO9" s="596">
        <v>37</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4449214</v>
      </c>
      <c r="CS9" s="594"/>
      <c r="CT9" s="594"/>
      <c r="CU9" s="594"/>
      <c r="CV9" s="594"/>
      <c r="CW9" s="594"/>
      <c r="CX9" s="594"/>
      <c r="CY9" s="595"/>
      <c r="CZ9" s="596">
        <v>10</v>
      </c>
      <c r="DA9" s="596"/>
      <c r="DB9" s="596"/>
      <c r="DC9" s="596"/>
      <c r="DD9" s="602">
        <v>51326</v>
      </c>
      <c r="DE9" s="594"/>
      <c r="DF9" s="594"/>
      <c r="DG9" s="594"/>
      <c r="DH9" s="594"/>
      <c r="DI9" s="594"/>
      <c r="DJ9" s="594"/>
      <c r="DK9" s="594"/>
      <c r="DL9" s="594"/>
      <c r="DM9" s="594"/>
      <c r="DN9" s="594"/>
      <c r="DO9" s="594"/>
      <c r="DP9" s="595"/>
      <c r="DQ9" s="602">
        <v>3639436</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1283078</v>
      </c>
      <c r="S10" s="594"/>
      <c r="T10" s="594"/>
      <c r="U10" s="594"/>
      <c r="V10" s="594"/>
      <c r="W10" s="594"/>
      <c r="X10" s="594"/>
      <c r="Y10" s="595"/>
      <c r="Z10" s="596">
        <v>2.8</v>
      </c>
      <c r="AA10" s="596"/>
      <c r="AB10" s="596"/>
      <c r="AC10" s="596"/>
      <c r="AD10" s="597">
        <v>1283078</v>
      </c>
      <c r="AE10" s="597"/>
      <c r="AF10" s="597"/>
      <c r="AG10" s="597"/>
      <c r="AH10" s="597"/>
      <c r="AI10" s="597"/>
      <c r="AJ10" s="597"/>
      <c r="AK10" s="597"/>
      <c r="AL10" s="598">
        <v>5.6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261434</v>
      </c>
      <c r="BH10" s="594"/>
      <c r="BI10" s="594"/>
      <c r="BJ10" s="594"/>
      <c r="BK10" s="594"/>
      <c r="BL10" s="594"/>
      <c r="BM10" s="594"/>
      <c r="BN10" s="595"/>
      <c r="BO10" s="596">
        <v>2.1</v>
      </c>
      <c r="BP10" s="596"/>
      <c r="BQ10" s="596"/>
      <c r="BR10" s="596"/>
      <c r="BS10" s="602">
        <v>44768</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86707</v>
      </c>
      <c r="CS10" s="594"/>
      <c r="CT10" s="594"/>
      <c r="CU10" s="594"/>
      <c r="CV10" s="594"/>
      <c r="CW10" s="594"/>
      <c r="CX10" s="594"/>
      <c r="CY10" s="595"/>
      <c r="CZ10" s="596">
        <v>0.2</v>
      </c>
      <c r="DA10" s="596"/>
      <c r="DB10" s="596"/>
      <c r="DC10" s="596"/>
      <c r="DD10" s="602" t="s">
        <v>111</v>
      </c>
      <c r="DE10" s="594"/>
      <c r="DF10" s="594"/>
      <c r="DG10" s="594"/>
      <c r="DH10" s="594"/>
      <c r="DI10" s="594"/>
      <c r="DJ10" s="594"/>
      <c r="DK10" s="594"/>
      <c r="DL10" s="594"/>
      <c r="DM10" s="594"/>
      <c r="DN10" s="594"/>
      <c r="DO10" s="594"/>
      <c r="DP10" s="595"/>
      <c r="DQ10" s="602">
        <v>35636</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489572</v>
      </c>
      <c r="BH11" s="594"/>
      <c r="BI11" s="594"/>
      <c r="BJ11" s="594"/>
      <c r="BK11" s="594"/>
      <c r="BL11" s="594"/>
      <c r="BM11" s="594"/>
      <c r="BN11" s="595"/>
      <c r="BO11" s="596">
        <v>4</v>
      </c>
      <c r="BP11" s="596"/>
      <c r="BQ11" s="596"/>
      <c r="BR11" s="596"/>
      <c r="BS11" s="602">
        <v>80058</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426620</v>
      </c>
      <c r="CS11" s="594"/>
      <c r="CT11" s="594"/>
      <c r="CU11" s="594"/>
      <c r="CV11" s="594"/>
      <c r="CW11" s="594"/>
      <c r="CX11" s="594"/>
      <c r="CY11" s="595"/>
      <c r="CZ11" s="596">
        <v>1</v>
      </c>
      <c r="DA11" s="596"/>
      <c r="DB11" s="596"/>
      <c r="DC11" s="596"/>
      <c r="DD11" s="602">
        <v>98429</v>
      </c>
      <c r="DE11" s="594"/>
      <c r="DF11" s="594"/>
      <c r="DG11" s="594"/>
      <c r="DH11" s="594"/>
      <c r="DI11" s="594"/>
      <c r="DJ11" s="594"/>
      <c r="DK11" s="594"/>
      <c r="DL11" s="594"/>
      <c r="DM11" s="594"/>
      <c r="DN11" s="594"/>
      <c r="DO11" s="594"/>
      <c r="DP11" s="595"/>
      <c r="DQ11" s="602">
        <v>226021</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4877606</v>
      </c>
      <c r="BH12" s="594"/>
      <c r="BI12" s="594"/>
      <c r="BJ12" s="594"/>
      <c r="BK12" s="594"/>
      <c r="BL12" s="594"/>
      <c r="BM12" s="594"/>
      <c r="BN12" s="595"/>
      <c r="BO12" s="596">
        <v>39.6</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1551722</v>
      </c>
      <c r="CS12" s="594"/>
      <c r="CT12" s="594"/>
      <c r="CU12" s="594"/>
      <c r="CV12" s="594"/>
      <c r="CW12" s="594"/>
      <c r="CX12" s="594"/>
      <c r="CY12" s="595"/>
      <c r="CZ12" s="596">
        <v>3.5</v>
      </c>
      <c r="DA12" s="596"/>
      <c r="DB12" s="596"/>
      <c r="DC12" s="596"/>
      <c r="DD12" s="602">
        <v>82101</v>
      </c>
      <c r="DE12" s="594"/>
      <c r="DF12" s="594"/>
      <c r="DG12" s="594"/>
      <c r="DH12" s="594"/>
      <c r="DI12" s="594"/>
      <c r="DJ12" s="594"/>
      <c r="DK12" s="594"/>
      <c r="DL12" s="594"/>
      <c r="DM12" s="594"/>
      <c r="DN12" s="594"/>
      <c r="DO12" s="594"/>
      <c r="DP12" s="595"/>
      <c r="DQ12" s="602">
        <v>307355</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45540</v>
      </c>
      <c r="S13" s="594"/>
      <c r="T13" s="594"/>
      <c r="U13" s="594"/>
      <c r="V13" s="594"/>
      <c r="W13" s="594"/>
      <c r="X13" s="594"/>
      <c r="Y13" s="595"/>
      <c r="Z13" s="596">
        <v>0.1</v>
      </c>
      <c r="AA13" s="596"/>
      <c r="AB13" s="596"/>
      <c r="AC13" s="596"/>
      <c r="AD13" s="597">
        <v>45540</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4827554</v>
      </c>
      <c r="BH13" s="594"/>
      <c r="BI13" s="594"/>
      <c r="BJ13" s="594"/>
      <c r="BK13" s="594"/>
      <c r="BL13" s="594"/>
      <c r="BM13" s="594"/>
      <c r="BN13" s="595"/>
      <c r="BO13" s="596">
        <v>39.200000000000003</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6515659</v>
      </c>
      <c r="CS13" s="594"/>
      <c r="CT13" s="594"/>
      <c r="CU13" s="594"/>
      <c r="CV13" s="594"/>
      <c r="CW13" s="594"/>
      <c r="CX13" s="594"/>
      <c r="CY13" s="595"/>
      <c r="CZ13" s="596">
        <v>14.7</v>
      </c>
      <c r="DA13" s="596"/>
      <c r="DB13" s="596"/>
      <c r="DC13" s="596"/>
      <c r="DD13" s="602">
        <v>3001263</v>
      </c>
      <c r="DE13" s="594"/>
      <c r="DF13" s="594"/>
      <c r="DG13" s="594"/>
      <c r="DH13" s="594"/>
      <c r="DI13" s="594"/>
      <c r="DJ13" s="594"/>
      <c r="DK13" s="594"/>
      <c r="DL13" s="594"/>
      <c r="DM13" s="594"/>
      <c r="DN13" s="594"/>
      <c r="DO13" s="594"/>
      <c r="DP13" s="595"/>
      <c r="DQ13" s="602">
        <v>3566877</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150233</v>
      </c>
      <c r="BH14" s="594"/>
      <c r="BI14" s="594"/>
      <c r="BJ14" s="594"/>
      <c r="BK14" s="594"/>
      <c r="BL14" s="594"/>
      <c r="BM14" s="594"/>
      <c r="BN14" s="595"/>
      <c r="BO14" s="596">
        <v>1.2</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1153128</v>
      </c>
      <c r="CS14" s="594"/>
      <c r="CT14" s="594"/>
      <c r="CU14" s="594"/>
      <c r="CV14" s="594"/>
      <c r="CW14" s="594"/>
      <c r="CX14" s="594"/>
      <c r="CY14" s="595"/>
      <c r="CZ14" s="596">
        <v>2.6</v>
      </c>
      <c r="DA14" s="596"/>
      <c r="DB14" s="596"/>
      <c r="DC14" s="596"/>
      <c r="DD14" s="602">
        <v>74784</v>
      </c>
      <c r="DE14" s="594"/>
      <c r="DF14" s="594"/>
      <c r="DG14" s="594"/>
      <c r="DH14" s="594"/>
      <c r="DI14" s="594"/>
      <c r="DJ14" s="594"/>
      <c r="DK14" s="594"/>
      <c r="DL14" s="594"/>
      <c r="DM14" s="594"/>
      <c r="DN14" s="594"/>
      <c r="DO14" s="594"/>
      <c r="DP14" s="595"/>
      <c r="DQ14" s="602">
        <v>1074811</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60576</v>
      </c>
      <c r="S15" s="594"/>
      <c r="T15" s="594"/>
      <c r="U15" s="594"/>
      <c r="V15" s="594"/>
      <c r="W15" s="594"/>
      <c r="X15" s="594"/>
      <c r="Y15" s="595"/>
      <c r="Z15" s="596">
        <v>0.1</v>
      </c>
      <c r="AA15" s="596"/>
      <c r="AB15" s="596"/>
      <c r="AC15" s="596"/>
      <c r="AD15" s="597">
        <v>60576</v>
      </c>
      <c r="AE15" s="597"/>
      <c r="AF15" s="597"/>
      <c r="AG15" s="597"/>
      <c r="AH15" s="597"/>
      <c r="AI15" s="597"/>
      <c r="AJ15" s="597"/>
      <c r="AK15" s="597"/>
      <c r="AL15" s="598">
        <v>0.3</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837595</v>
      </c>
      <c r="BH15" s="594"/>
      <c r="BI15" s="594"/>
      <c r="BJ15" s="594"/>
      <c r="BK15" s="594"/>
      <c r="BL15" s="594"/>
      <c r="BM15" s="594"/>
      <c r="BN15" s="595"/>
      <c r="BO15" s="596">
        <v>6.8</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6027814</v>
      </c>
      <c r="CS15" s="594"/>
      <c r="CT15" s="594"/>
      <c r="CU15" s="594"/>
      <c r="CV15" s="594"/>
      <c r="CW15" s="594"/>
      <c r="CX15" s="594"/>
      <c r="CY15" s="595"/>
      <c r="CZ15" s="596">
        <v>13.6</v>
      </c>
      <c r="DA15" s="596"/>
      <c r="DB15" s="596"/>
      <c r="DC15" s="596"/>
      <c r="DD15" s="602">
        <v>3170434</v>
      </c>
      <c r="DE15" s="594"/>
      <c r="DF15" s="594"/>
      <c r="DG15" s="594"/>
      <c r="DH15" s="594"/>
      <c r="DI15" s="594"/>
      <c r="DJ15" s="594"/>
      <c r="DK15" s="594"/>
      <c r="DL15" s="594"/>
      <c r="DM15" s="594"/>
      <c r="DN15" s="594"/>
      <c r="DO15" s="594"/>
      <c r="DP15" s="595"/>
      <c r="DQ15" s="602">
        <v>3138366</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10461294</v>
      </c>
      <c r="S16" s="594"/>
      <c r="T16" s="594"/>
      <c r="U16" s="594"/>
      <c r="V16" s="594"/>
      <c r="W16" s="594"/>
      <c r="X16" s="594"/>
      <c r="Y16" s="595"/>
      <c r="Z16" s="596">
        <v>23.2</v>
      </c>
      <c r="AA16" s="596"/>
      <c r="AB16" s="596"/>
      <c r="AC16" s="596"/>
      <c r="AD16" s="597">
        <v>9640519</v>
      </c>
      <c r="AE16" s="597"/>
      <c r="AF16" s="597"/>
      <c r="AG16" s="597"/>
      <c r="AH16" s="597"/>
      <c r="AI16" s="597"/>
      <c r="AJ16" s="597"/>
      <c r="AK16" s="597"/>
      <c r="AL16" s="598">
        <v>42</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9640519</v>
      </c>
      <c r="S17" s="594"/>
      <c r="T17" s="594"/>
      <c r="U17" s="594"/>
      <c r="V17" s="594"/>
      <c r="W17" s="594"/>
      <c r="X17" s="594"/>
      <c r="Y17" s="595"/>
      <c r="Z17" s="596">
        <v>21.4</v>
      </c>
      <c r="AA17" s="596"/>
      <c r="AB17" s="596"/>
      <c r="AC17" s="596"/>
      <c r="AD17" s="597">
        <v>9640519</v>
      </c>
      <c r="AE17" s="597"/>
      <c r="AF17" s="597"/>
      <c r="AG17" s="597"/>
      <c r="AH17" s="597"/>
      <c r="AI17" s="597"/>
      <c r="AJ17" s="597"/>
      <c r="AK17" s="597"/>
      <c r="AL17" s="598">
        <v>42</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4666013</v>
      </c>
      <c r="CS17" s="594"/>
      <c r="CT17" s="594"/>
      <c r="CU17" s="594"/>
      <c r="CV17" s="594"/>
      <c r="CW17" s="594"/>
      <c r="CX17" s="594"/>
      <c r="CY17" s="595"/>
      <c r="CZ17" s="596">
        <v>10.5</v>
      </c>
      <c r="DA17" s="596"/>
      <c r="DB17" s="596"/>
      <c r="DC17" s="596"/>
      <c r="DD17" s="602" t="s">
        <v>111</v>
      </c>
      <c r="DE17" s="594"/>
      <c r="DF17" s="594"/>
      <c r="DG17" s="594"/>
      <c r="DH17" s="594"/>
      <c r="DI17" s="594"/>
      <c r="DJ17" s="594"/>
      <c r="DK17" s="594"/>
      <c r="DL17" s="594"/>
      <c r="DM17" s="594"/>
      <c r="DN17" s="594"/>
      <c r="DO17" s="594"/>
      <c r="DP17" s="595"/>
      <c r="DQ17" s="602">
        <v>4632789</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820729</v>
      </c>
      <c r="S18" s="594"/>
      <c r="T18" s="594"/>
      <c r="U18" s="594"/>
      <c r="V18" s="594"/>
      <c r="W18" s="594"/>
      <c r="X18" s="594"/>
      <c r="Y18" s="595"/>
      <c r="Z18" s="596">
        <v>1.8</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46</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957726</v>
      </c>
      <c r="BH19" s="594"/>
      <c r="BI19" s="594"/>
      <c r="BJ19" s="594"/>
      <c r="BK19" s="594"/>
      <c r="BL19" s="594"/>
      <c r="BM19" s="594"/>
      <c r="BN19" s="595"/>
      <c r="BO19" s="596">
        <v>7.8</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24635922</v>
      </c>
      <c r="S20" s="594"/>
      <c r="T20" s="594"/>
      <c r="U20" s="594"/>
      <c r="V20" s="594"/>
      <c r="W20" s="594"/>
      <c r="X20" s="594"/>
      <c r="Y20" s="595"/>
      <c r="Z20" s="596">
        <v>54.7</v>
      </c>
      <c r="AA20" s="596"/>
      <c r="AB20" s="596"/>
      <c r="AC20" s="596"/>
      <c r="AD20" s="597">
        <v>22858488</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957726</v>
      </c>
      <c r="BH20" s="594"/>
      <c r="BI20" s="594"/>
      <c r="BJ20" s="594"/>
      <c r="BK20" s="594"/>
      <c r="BL20" s="594"/>
      <c r="BM20" s="594"/>
      <c r="BN20" s="595"/>
      <c r="BO20" s="596">
        <v>7.8</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44407170</v>
      </c>
      <c r="CS20" s="594"/>
      <c r="CT20" s="594"/>
      <c r="CU20" s="594"/>
      <c r="CV20" s="594"/>
      <c r="CW20" s="594"/>
      <c r="CX20" s="594"/>
      <c r="CY20" s="595"/>
      <c r="CZ20" s="596">
        <v>100</v>
      </c>
      <c r="DA20" s="596"/>
      <c r="DB20" s="596"/>
      <c r="DC20" s="596"/>
      <c r="DD20" s="602">
        <v>6861740</v>
      </c>
      <c r="DE20" s="594"/>
      <c r="DF20" s="594"/>
      <c r="DG20" s="594"/>
      <c r="DH20" s="594"/>
      <c r="DI20" s="594"/>
      <c r="DJ20" s="594"/>
      <c r="DK20" s="594"/>
      <c r="DL20" s="594"/>
      <c r="DM20" s="594"/>
      <c r="DN20" s="594"/>
      <c r="DO20" s="594"/>
      <c r="DP20" s="595"/>
      <c r="DQ20" s="602">
        <v>27370653</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19766</v>
      </c>
      <c r="S21" s="594"/>
      <c r="T21" s="594"/>
      <c r="U21" s="594"/>
      <c r="V21" s="594"/>
      <c r="W21" s="594"/>
      <c r="X21" s="594"/>
      <c r="Y21" s="595"/>
      <c r="Z21" s="596">
        <v>0</v>
      </c>
      <c r="AA21" s="596"/>
      <c r="AB21" s="596"/>
      <c r="AC21" s="596"/>
      <c r="AD21" s="597">
        <v>19766</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1067</v>
      </c>
      <c r="BH21" s="594"/>
      <c r="BI21" s="594"/>
      <c r="BJ21" s="594"/>
      <c r="BK21" s="594"/>
      <c r="BL21" s="594"/>
      <c r="BM21" s="594"/>
      <c r="BN21" s="595"/>
      <c r="BO21" s="596">
        <v>0</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287260</v>
      </c>
      <c r="S22" s="594"/>
      <c r="T22" s="594"/>
      <c r="U22" s="594"/>
      <c r="V22" s="594"/>
      <c r="W22" s="594"/>
      <c r="X22" s="594"/>
      <c r="Y22" s="595"/>
      <c r="Z22" s="596">
        <v>0.6</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395004</v>
      </c>
      <c r="S23" s="594"/>
      <c r="T23" s="594"/>
      <c r="U23" s="594"/>
      <c r="V23" s="594"/>
      <c r="W23" s="594"/>
      <c r="X23" s="594"/>
      <c r="Y23" s="595"/>
      <c r="Z23" s="596">
        <v>0.9</v>
      </c>
      <c r="AA23" s="596"/>
      <c r="AB23" s="596"/>
      <c r="AC23" s="596"/>
      <c r="AD23" s="597">
        <v>44640</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956659</v>
      </c>
      <c r="BH23" s="594"/>
      <c r="BI23" s="594"/>
      <c r="BJ23" s="594"/>
      <c r="BK23" s="594"/>
      <c r="BL23" s="594"/>
      <c r="BM23" s="594"/>
      <c r="BN23" s="595"/>
      <c r="BO23" s="596">
        <v>7.8</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465696</v>
      </c>
      <c r="S24" s="594"/>
      <c r="T24" s="594"/>
      <c r="U24" s="594"/>
      <c r="V24" s="594"/>
      <c r="W24" s="594"/>
      <c r="X24" s="594"/>
      <c r="Y24" s="595"/>
      <c r="Z24" s="596">
        <v>1</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20846246</v>
      </c>
      <c r="CS24" s="583"/>
      <c r="CT24" s="583"/>
      <c r="CU24" s="583"/>
      <c r="CV24" s="583"/>
      <c r="CW24" s="583"/>
      <c r="CX24" s="583"/>
      <c r="CY24" s="584"/>
      <c r="CZ24" s="622">
        <v>46.9</v>
      </c>
      <c r="DA24" s="623"/>
      <c r="DB24" s="623"/>
      <c r="DC24" s="624"/>
      <c r="DD24" s="621">
        <v>13394850</v>
      </c>
      <c r="DE24" s="583"/>
      <c r="DF24" s="583"/>
      <c r="DG24" s="583"/>
      <c r="DH24" s="583"/>
      <c r="DI24" s="583"/>
      <c r="DJ24" s="583"/>
      <c r="DK24" s="584"/>
      <c r="DL24" s="621">
        <v>13176995</v>
      </c>
      <c r="DM24" s="583"/>
      <c r="DN24" s="583"/>
      <c r="DO24" s="583"/>
      <c r="DP24" s="583"/>
      <c r="DQ24" s="583"/>
      <c r="DR24" s="583"/>
      <c r="DS24" s="583"/>
      <c r="DT24" s="583"/>
      <c r="DU24" s="583"/>
      <c r="DV24" s="584"/>
      <c r="DW24" s="587">
        <v>53.2</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8300324</v>
      </c>
      <c r="S25" s="594"/>
      <c r="T25" s="594"/>
      <c r="U25" s="594"/>
      <c r="V25" s="594"/>
      <c r="W25" s="594"/>
      <c r="X25" s="594"/>
      <c r="Y25" s="595"/>
      <c r="Z25" s="596">
        <v>18.399999999999999</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6451967</v>
      </c>
      <c r="CS25" s="625"/>
      <c r="CT25" s="625"/>
      <c r="CU25" s="625"/>
      <c r="CV25" s="625"/>
      <c r="CW25" s="625"/>
      <c r="CX25" s="625"/>
      <c r="CY25" s="626"/>
      <c r="CZ25" s="627">
        <v>14.5</v>
      </c>
      <c r="DA25" s="628"/>
      <c r="DB25" s="628"/>
      <c r="DC25" s="629"/>
      <c r="DD25" s="602">
        <v>5936226</v>
      </c>
      <c r="DE25" s="625"/>
      <c r="DF25" s="625"/>
      <c r="DG25" s="625"/>
      <c r="DH25" s="625"/>
      <c r="DI25" s="625"/>
      <c r="DJ25" s="625"/>
      <c r="DK25" s="626"/>
      <c r="DL25" s="602">
        <v>5759525</v>
      </c>
      <c r="DM25" s="625"/>
      <c r="DN25" s="625"/>
      <c r="DO25" s="625"/>
      <c r="DP25" s="625"/>
      <c r="DQ25" s="625"/>
      <c r="DR25" s="625"/>
      <c r="DS25" s="625"/>
      <c r="DT25" s="625"/>
      <c r="DU25" s="625"/>
      <c r="DV25" s="626"/>
      <c r="DW25" s="598">
        <v>23.3</v>
      </c>
      <c r="DX25" s="619"/>
      <c r="DY25" s="619"/>
      <c r="DZ25" s="619"/>
      <c r="EA25" s="619"/>
      <c r="EB25" s="619"/>
      <c r="EC25" s="620"/>
    </row>
    <row r="26" spans="2:133" ht="11.25" customHeight="1" x14ac:dyDescent="0.15">
      <c r="B26" s="630" t="s">
        <v>275</v>
      </c>
      <c r="C26" s="631"/>
      <c r="D26" s="631"/>
      <c r="E26" s="631"/>
      <c r="F26" s="631"/>
      <c r="G26" s="631"/>
      <c r="H26" s="631"/>
      <c r="I26" s="631"/>
      <c r="J26" s="631"/>
      <c r="K26" s="631"/>
      <c r="L26" s="631"/>
      <c r="M26" s="631"/>
      <c r="N26" s="631"/>
      <c r="O26" s="631"/>
      <c r="P26" s="631"/>
      <c r="Q26" s="632"/>
      <c r="R26" s="593">
        <v>316</v>
      </c>
      <c r="S26" s="594"/>
      <c r="T26" s="594"/>
      <c r="U26" s="594"/>
      <c r="V26" s="594"/>
      <c r="W26" s="594"/>
      <c r="X26" s="594"/>
      <c r="Y26" s="595"/>
      <c r="Z26" s="596">
        <v>0</v>
      </c>
      <c r="AA26" s="596"/>
      <c r="AB26" s="596"/>
      <c r="AC26" s="596"/>
      <c r="AD26" s="597">
        <v>316</v>
      </c>
      <c r="AE26" s="597"/>
      <c r="AF26" s="597"/>
      <c r="AG26" s="597"/>
      <c r="AH26" s="597"/>
      <c r="AI26" s="597"/>
      <c r="AJ26" s="597"/>
      <c r="AK26" s="597"/>
      <c r="AL26" s="598">
        <v>0</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3893560</v>
      </c>
      <c r="CS26" s="594"/>
      <c r="CT26" s="594"/>
      <c r="CU26" s="594"/>
      <c r="CV26" s="594"/>
      <c r="CW26" s="594"/>
      <c r="CX26" s="594"/>
      <c r="CY26" s="595"/>
      <c r="CZ26" s="627">
        <v>8.8000000000000007</v>
      </c>
      <c r="DA26" s="628"/>
      <c r="DB26" s="628"/>
      <c r="DC26" s="629"/>
      <c r="DD26" s="602">
        <v>3504928</v>
      </c>
      <c r="DE26" s="594"/>
      <c r="DF26" s="594"/>
      <c r="DG26" s="594"/>
      <c r="DH26" s="594"/>
      <c r="DI26" s="594"/>
      <c r="DJ26" s="594"/>
      <c r="DK26" s="595"/>
      <c r="DL26" s="602" t="s">
        <v>278</v>
      </c>
      <c r="DM26" s="594"/>
      <c r="DN26" s="594"/>
      <c r="DO26" s="594"/>
      <c r="DP26" s="594"/>
      <c r="DQ26" s="594"/>
      <c r="DR26" s="594"/>
      <c r="DS26" s="594"/>
      <c r="DT26" s="594"/>
      <c r="DU26" s="594"/>
      <c r="DV26" s="595"/>
      <c r="DW26" s="598" t="s">
        <v>278</v>
      </c>
      <c r="DX26" s="619"/>
      <c r="DY26" s="619"/>
      <c r="DZ26" s="619"/>
      <c r="EA26" s="619"/>
      <c r="EB26" s="619"/>
      <c r="EC26" s="620"/>
    </row>
    <row r="27" spans="2:133" ht="11.25" customHeight="1" x14ac:dyDescent="0.15">
      <c r="B27" s="590" t="s">
        <v>279</v>
      </c>
      <c r="C27" s="591"/>
      <c r="D27" s="591"/>
      <c r="E27" s="591"/>
      <c r="F27" s="591"/>
      <c r="G27" s="591"/>
      <c r="H27" s="591"/>
      <c r="I27" s="591"/>
      <c r="J27" s="591"/>
      <c r="K27" s="591"/>
      <c r="L27" s="591"/>
      <c r="M27" s="591"/>
      <c r="N27" s="591"/>
      <c r="O27" s="591"/>
      <c r="P27" s="591"/>
      <c r="Q27" s="592"/>
      <c r="R27" s="593">
        <v>2342709</v>
      </c>
      <c r="S27" s="594"/>
      <c r="T27" s="594"/>
      <c r="U27" s="594"/>
      <c r="V27" s="594"/>
      <c r="W27" s="594"/>
      <c r="X27" s="594"/>
      <c r="Y27" s="595"/>
      <c r="Z27" s="596">
        <v>5.2</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12307010</v>
      </c>
      <c r="BH27" s="594"/>
      <c r="BI27" s="594"/>
      <c r="BJ27" s="594"/>
      <c r="BK27" s="594"/>
      <c r="BL27" s="594"/>
      <c r="BM27" s="594"/>
      <c r="BN27" s="595"/>
      <c r="BO27" s="596">
        <v>100</v>
      </c>
      <c r="BP27" s="596"/>
      <c r="BQ27" s="596"/>
      <c r="BR27" s="596"/>
      <c r="BS27" s="602">
        <v>124826</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9728492</v>
      </c>
      <c r="CS27" s="625"/>
      <c r="CT27" s="625"/>
      <c r="CU27" s="625"/>
      <c r="CV27" s="625"/>
      <c r="CW27" s="625"/>
      <c r="CX27" s="625"/>
      <c r="CY27" s="626"/>
      <c r="CZ27" s="627">
        <v>21.9</v>
      </c>
      <c r="DA27" s="628"/>
      <c r="DB27" s="628"/>
      <c r="DC27" s="629"/>
      <c r="DD27" s="602">
        <v>2826061</v>
      </c>
      <c r="DE27" s="625"/>
      <c r="DF27" s="625"/>
      <c r="DG27" s="625"/>
      <c r="DH27" s="625"/>
      <c r="DI27" s="625"/>
      <c r="DJ27" s="625"/>
      <c r="DK27" s="626"/>
      <c r="DL27" s="602">
        <v>2784907</v>
      </c>
      <c r="DM27" s="625"/>
      <c r="DN27" s="625"/>
      <c r="DO27" s="625"/>
      <c r="DP27" s="625"/>
      <c r="DQ27" s="625"/>
      <c r="DR27" s="625"/>
      <c r="DS27" s="625"/>
      <c r="DT27" s="625"/>
      <c r="DU27" s="625"/>
      <c r="DV27" s="626"/>
      <c r="DW27" s="598">
        <v>11.2</v>
      </c>
      <c r="DX27" s="619"/>
      <c r="DY27" s="619"/>
      <c r="DZ27" s="619"/>
      <c r="EA27" s="619"/>
      <c r="EB27" s="619"/>
      <c r="EC27" s="620"/>
    </row>
    <row r="28" spans="2:133" ht="11.25" customHeight="1" x14ac:dyDescent="0.15">
      <c r="B28" s="590" t="s">
        <v>282</v>
      </c>
      <c r="C28" s="591"/>
      <c r="D28" s="591"/>
      <c r="E28" s="591"/>
      <c r="F28" s="591"/>
      <c r="G28" s="591"/>
      <c r="H28" s="591"/>
      <c r="I28" s="591"/>
      <c r="J28" s="591"/>
      <c r="K28" s="591"/>
      <c r="L28" s="591"/>
      <c r="M28" s="591"/>
      <c r="N28" s="591"/>
      <c r="O28" s="591"/>
      <c r="P28" s="591"/>
      <c r="Q28" s="592"/>
      <c r="R28" s="593">
        <v>110612</v>
      </c>
      <c r="S28" s="594"/>
      <c r="T28" s="594"/>
      <c r="U28" s="594"/>
      <c r="V28" s="594"/>
      <c r="W28" s="594"/>
      <c r="X28" s="594"/>
      <c r="Y28" s="595"/>
      <c r="Z28" s="596">
        <v>0.2</v>
      </c>
      <c r="AA28" s="596"/>
      <c r="AB28" s="596"/>
      <c r="AC28" s="596"/>
      <c r="AD28" s="597" t="s">
        <v>111</v>
      </c>
      <c r="AE28" s="597"/>
      <c r="AF28" s="597"/>
      <c r="AG28" s="597"/>
      <c r="AH28" s="597"/>
      <c r="AI28" s="597"/>
      <c r="AJ28" s="597"/>
      <c r="AK28" s="597"/>
      <c r="AL28" s="598" t="s">
        <v>111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4665787</v>
      </c>
      <c r="CS28" s="594"/>
      <c r="CT28" s="594"/>
      <c r="CU28" s="594"/>
      <c r="CV28" s="594"/>
      <c r="CW28" s="594"/>
      <c r="CX28" s="594"/>
      <c r="CY28" s="595"/>
      <c r="CZ28" s="627">
        <v>10.5</v>
      </c>
      <c r="DA28" s="628"/>
      <c r="DB28" s="628"/>
      <c r="DC28" s="629"/>
      <c r="DD28" s="602">
        <v>4632563</v>
      </c>
      <c r="DE28" s="594"/>
      <c r="DF28" s="594"/>
      <c r="DG28" s="594"/>
      <c r="DH28" s="594"/>
      <c r="DI28" s="594"/>
      <c r="DJ28" s="594"/>
      <c r="DK28" s="595"/>
      <c r="DL28" s="602">
        <v>4632563</v>
      </c>
      <c r="DM28" s="594"/>
      <c r="DN28" s="594"/>
      <c r="DO28" s="594"/>
      <c r="DP28" s="594"/>
      <c r="DQ28" s="594"/>
      <c r="DR28" s="594"/>
      <c r="DS28" s="594"/>
      <c r="DT28" s="594"/>
      <c r="DU28" s="594"/>
      <c r="DV28" s="595"/>
      <c r="DW28" s="598">
        <v>18.7</v>
      </c>
      <c r="DX28" s="619"/>
      <c r="DY28" s="619"/>
      <c r="DZ28" s="619"/>
      <c r="EA28" s="619"/>
      <c r="EB28" s="619"/>
      <c r="EC28" s="620"/>
    </row>
    <row r="29" spans="2:133" ht="11.25" customHeight="1" x14ac:dyDescent="0.15">
      <c r="B29" s="590" t="s">
        <v>284</v>
      </c>
      <c r="C29" s="591"/>
      <c r="D29" s="591"/>
      <c r="E29" s="591"/>
      <c r="F29" s="591"/>
      <c r="G29" s="591"/>
      <c r="H29" s="591"/>
      <c r="I29" s="591"/>
      <c r="J29" s="591"/>
      <c r="K29" s="591"/>
      <c r="L29" s="591"/>
      <c r="M29" s="591"/>
      <c r="N29" s="591"/>
      <c r="O29" s="591"/>
      <c r="P29" s="591"/>
      <c r="Q29" s="592"/>
      <c r="R29" s="593">
        <v>9929</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4664806</v>
      </c>
      <c r="CS29" s="625"/>
      <c r="CT29" s="625"/>
      <c r="CU29" s="625"/>
      <c r="CV29" s="625"/>
      <c r="CW29" s="625"/>
      <c r="CX29" s="625"/>
      <c r="CY29" s="626"/>
      <c r="CZ29" s="627">
        <v>10.5</v>
      </c>
      <c r="DA29" s="628"/>
      <c r="DB29" s="628"/>
      <c r="DC29" s="629"/>
      <c r="DD29" s="602">
        <v>4631582</v>
      </c>
      <c r="DE29" s="625"/>
      <c r="DF29" s="625"/>
      <c r="DG29" s="625"/>
      <c r="DH29" s="625"/>
      <c r="DI29" s="625"/>
      <c r="DJ29" s="625"/>
      <c r="DK29" s="626"/>
      <c r="DL29" s="602">
        <v>4631582</v>
      </c>
      <c r="DM29" s="625"/>
      <c r="DN29" s="625"/>
      <c r="DO29" s="625"/>
      <c r="DP29" s="625"/>
      <c r="DQ29" s="625"/>
      <c r="DR29" s="625"/>
      <c r="DS29" s="625"/>
      <c r="DT29" s="625"/>
      <c r="DU29" s="625"/>
      <c r="DV29" s="626"/>
      <c r="DW29" s="598">
        <v>18.7</v>
      </c>
      <c r="DX29" s="619"/>
      <c r="DY29" s="619"/>
      <c r="DZ29" s="619"/>
      <c r="EA29" s="619"/>
      <c r="EB29" s="619"/>
      <c r="EC29" s="620"/>
    </row>
    <row r="30" spans="2:133" ht="11.25" customHeight="1" x14ac:dyDescent="0.15">
      <c r="B30" s="590" t="s">
        <v>288</v>
      </c>
      <c r="C30" s="591"/>
      <c r="D30" s="591"/>
      <c r="E30" s="591"/>
      <c r="F30" s="591"/>
      <c r="G30" s="591"/>
      <c r="H30" s="591"/>
      <c r="I30" s="591"/>
      <c r="J30" s="591"/>
      <c r="K30" s="591"/>
      <c r="L30" s="591"/>
      <c r="M30" s="591"/>
      <c r="N30" s="591"/>
      <c r="O30" s="591"/>
      <c r="P30" s="591"/>
      <c r="Q30" s="592"/>
      <c r="R30" s="593">
        <v>928042</v>
      </c>
      <c r="S30" s="594"/>
      <c r="T30" s="594"/>
      <c r="U30" s="594"/>
      <c r="V30" s="594"/>
      <c r="W30" s="594"/>
      <c r="X30" s="594"/>
      <c r="Y30" s="595"/>
      <c r="Z30" s="596">
        <v>2.1</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99.4</v>
      </c>
      <c r="BH30" s="652"/>
      <c r="BI30" s="652"/>
      <c r="BJ30" s="652"/>
      <c r="BK30" s="652"/>
      <c r="BL30" s="652"/>
      <c r="BM30" s="588">
        <v>96.1</v>
      </c>
      <c r="BN30" s="652"/>
      <c r="BO30" s="652"/>
      <c r="BP30" s="652"/>
      <c r="BQ30" s="653"/>
      <c r="BR30" s="651">
        <v>99.2</v>
      </c>
      <c r="BS30" s="652"/>
      <c r="BT30" s="652"/>
      <c r="BU30" s="652"/>
      <c r="BV30" s="652"/>
      <c r="BW30" s="652"/>
      <c r="BX30" s="588">
        <v>95.3</v>
      </c>
      <c r="BY30" s="652"/>
      <c r="BZ30" s="652"/>
      <c r="CA30" s="652"/>
      <c r="CB30" s="653"/>
      <c r="CD30" s="656"/>
      <c r="CE30" s="657"/>
      <c r="CF30" s="607" t="s">
        <v>291</v>
      </c>
      <c r="CG30" s="608"/>
      <c r="CH30" s="608"/>
      <c r="CI30" s="608"/>
      <c r="CJ30" s="608"/>
      <c r="CK30" s="608"/>
      <c r="CL30" s="608"/>
      <c r="CM30" s="608"/>
      <c r="CN30" s="608"/>
      <c r="CO30" s="608"/>
      <c r="CP30" s="608"/>
      <c r="CQ30" s="609"/>
      <c r="CR30" s="593">
        <v>4277411</v>
      </c>
      <c r="CS30" s="594"/>
      <c r="CT30" s="594"/>
      <c r="CU30" s="594"/>
      <c r="CV30" s="594"/>
      <c r="CW30" s="594"/>
      <c r="CX30" s="594"/>
      <c r="CY30" s="595"/>
      <c r="CZ30" s="627">
        <v>9.6</v>
      </c>
      <c r="DA30" s="628"/>
      <c r="DB30" s="628"/>
      <c r="DC30" s="629"/>
      <c r="DD30" s="602">
        <v>4244187</v>
      </c>
      <c r="DE30" s="594"/>
      <c r="DF30" s="594"/>
      <c r="DG30" s="594"/>
      <c r="DH30" s="594"/>
      <c r="DI30" s="594"/>
      <c r="DJ30" s="594"/>
      <c r="DK30" s="595"/>
      <c r="DL30" s="602">
        <v>4244187</v>
      </c>
      <c r="DM30" s="594"/>
      <c r="DN30" s="594"/>
      <c r="DO30" s="594"/>
      <c r="DP30" s="594"/>
      <c r="DQ30" s="594"/>
      <c r="DR30" s="594"/>
      <c r="DS30" s="594"/>
      <c r="DT30" s="594"/>
      <c r="DU30" s="594"/>
      <c r="DV30" s="595"/>
      <c r="DW30" s="598">
        <v>17.100000000000001</v>
      </c>
      <c r="DX30" s="619"/>
      <c r="DY30" s="619"/>
      <c r="DZ30" s="619"/>
      <c r="EA30" s="619"/>
      <c r="EB30" s="619"/>
      <c r="EC30" s="620"/>
    </row>
    <row r="31" spans="2:133" ht="11.25" customHeight="1" x14ac:dyDescent="0.15">
      <c r="B31" s="590" t="s">
        <v>292</v>
      </c>
      <c r="C31" s="591"/>
      <c r="D31" s="591"/>
      <c r="E31" s="591"/>
      <c r="F31" s="591"/>
      <c r="G31" s="591"/>
      <c r="H31" s="591"/>
      <c r="I31" s="591"/>
      <c r="J31" s="591"/>
      <c r="K31" s="591"/>
      <c r="L31" s="591"/>
      <c r="M31" s="591"/>
      <c r="N31" s="591"/>
      <c r="O31" s="591"/>
      <c r="P31" s="591"/>
      <c r="Q31" s="592"/>
      <c r="R31" s="593">
        <v>741001</v>
      </c>
      <c r="S31" s="594"/>
      <c r="T31" s="594"/>
      <c r="U31" s="594"/>
      <c r="V31" s="594"/>
      <c r="W31" s="594"/>
      <c r="X31" s="594"/>
      <c r="Y31" s="595"/>
      <c r="Z31" s="596">
        <v>1.6</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99.2</v>
      </c>
      <c r="BH31" s="625"/>
      <c r="BI31" s="625"/>
      <c r="BJ31" s="625"/>
      <c r="BK31" s="625"/>
      <c r="BL31" s="625"/>
      <c r="BM31" s="599">
        <v>95.3</v>
      </c>
      <c r="BN31" s="649"/>
      <c r="BO31" s="649"/>
      <c r="BP31" s="649"/>
      <c r="BQ31" s="650"/>
      <c r="BR31" s="648">
        <v>99</v>
      </c>
      <c r="BS31" s="625"/>
      <c r="BT31" s="625"/>
      <c r="BU31" s="625"/>
      <c r="BV31" s="625"/>
      <c r="BW31" s="625"/>
      <c r="BX31" s="599">
        <v>94.3</v>
      </c>
      <c r="BY31" s="649"/>
      <c r="BZ31" s="649"/>
      <c r="CA31" s="649"/>
      <c r="CB31" s="650"/>
      <c r="CD31" s="656"/>
      <c r="CE31" s="657"/>
      <c r="CF31" s="607" t="s">
        <v>295</v>
      </c>
      <c r="CG31" s="608"/>
      <c r="CH31" s="608"/>
      <c r="CI31" s="608"/>
      <c r="CJ31" s="608"/>
      <c r="CK31" s="608"/>
      <c r="CL31" s="608"/>
      <c r="CM31" s="608"/>
      <c r="CN31" s="608"/>
      <c r="CO31" s="608"/>
      <c r="CP31" s="608"/>
      <c r="CQ31" s="609"/>
      <c r="CR31" s="593">
        <v>387395</v>
      </c>
      <c r="CS31" s="625"/>
      <c r="CT31" s="625"/>
      <c r="CU31" s="625"/>
      <c r="CV31" s="625"/>
      <c r="CW31" s="625"/>
      <c r="CX31" s="625"/>
      <c r="CY31" s="626"/>
      <c r="CZ31" s="627">
        <v>0.9</v>
      </c>
      <c r="DA31" s="628"/>
      <c r="DB31" s="628"/>
      <c r="DC31" s="629"/>
      <c r="DD31" s="602">
        <v>387395</v>
      </c>
      <c r="DE31" s="625"/>
      <c r="DF31" s="625"/>
      <c r="DG31" s="625"/>
      <c r="DH31" s="625"/>
      <c r="DI31" s="625"/>
      <c r="DJ31" s="625"/>
      <c r="DK31" s="626"/>
      <c r="DL31" s="602">
        <v>387395</v>
      </c>
      <c r="DM31" s="625"/>
      <c r="DN31" s="625"/>
      <c r="DO31" s="625"/>
      <c r="DP31" s="625"/>
      <c r="DQ31" s="625"/>
      <c r="DR31" s="625"/>
      <c r="DS31" s="625"/>
      <c r="DT31" s="625"/>
      <c r="DU31" s="625"/>
      <c r="DV31" s="626"/>
      <c r="DW31" s="598">
        <v>1.6</v>
      </c>
      <c r="DX31" s="619"/>
      <c r="DY31" s="619"/>
      <c r="DZ31" s="619"/>
      <c r="EA31" s="619"/>
      <c r="EB31" s="619"/>
      <c r="EC31" s="620"/>
    </row>
    <row r="32" spans="2:133" ht="11.25" customHeight="1" x14ac:dyDescent="0.15">
      <c r="B32" s="590" t="s">
        <v>296</v>
      </c>
      <c r="C32" s="591"/>
      <c r="D32" s="591"/>
      <c r="E32" s="591"/>
      <c r="F32" s="591"/>
      <c r="G32" s="591"/>
      <c r="H32" s="591"/>
      <c r="I32" s="591"/>
      <c r="J32" s="591"/>
      <c r="K32" s="591"/>
      <c r="L32" s="591"/>
      <c r="M32" s="591"/>
      <c r="N32" s="591"/>
      <c r="O32" s="591"/>
      <c r="P32" s="591"/>
      <c r="Q32" s="592"/>
      <c r="R32" s="593">
        <v>1643149</v>
      </c>
      <c r="S32" s="594"/>
      <c r="T32" s="594"/>
      <c r="U32" s="594"/>
      <c r="V32" s="594"/>
      <c r="W32" s="594"/>
      <c r="X32" s="594"/>
      <c r="Y32" s="595"/>
      <c r="Z32" s="596">
        <v>3.6</v>
      </c>
      <c r="AA32" s="596"/>
      <c r="AB32" s="596"/>
      <c r="AC32" s="596"/>
      <c r="AD32" s="597">
        <v>55401</v>
      </c>
      <c r="AE32" s="597"/>
      <c r="AF32" s="597"/>
      <c r="AG32" s="597"/>
      <c r="AH32" s="597"/>
      <c r="AI32" s="597"/>
      <c r="AJ32" s="597"/>
      <c r="AK32" s="597"/>
      <c r="AL32" s="598">
        <v>0.2</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99.4</v>
      </c>
      <c r="BH32" s="661"/>
      <c r="BI32" s="661"/>
      <c r="BJ32" s="661"/>
      <c r="BK32" s="661"/>
      <c r="BL32" s="661"/>
      <c r="BM32" s="662">
        <v>96.3</v>
      </c>
      <c r="BN32" s="661"/>
      <c r="BO32" s="661"/>
      <c r="BP32" s="661"/>
      <c r="BQ32" s="663"/>
      <c r="BR32" s="660">
        <v>99.2</v>
      </c>
      <c r="BS32" s="661"/>
      <c r="BT32" s="661"/>
      <c r="BU32" s="661"/>
      <c r="BV32" s="661"/>
      <c r="BW32" s="661"/>
      <c r="BX32" s="662">
        <v>95.5</v>
      </c>
      <c r="BY32" s="661"/>
      <c r="BZ32" s="661"/>
      <c r="CA32" s="661"/>
      <c r="CB32" s="663"/>
      <c r="CD32" s="658"/>
      <c r="CE32" s="659"/>
      <c r="CF32" s="607" t="s">
        <v>298</v>
      </c>
      <c r="CG32" s="608"/>
      <c r="CH32" s="608"/>
      <c r="CI32" s="608"/>
      <c r="CJ32" s="608"/>
      <c r="CK32" s="608"/>
      <c r="CL32" s="608"/>
      <c r="CM32" s="608"/>
      <c r="CN32" s="608"/>
      <c r="CO32" s="608"/>
      <c r="CP32" s="608"/>
      <c r="CQ32" s="609"/>
      <c r="CR32" s="593">
        <v>981</v>
      </c>
      <c r="CS32" s="594"/>
      <c r="CT32" s="594"/>
      <c r="CU32" s="594"/>
      <c r="CV32" s="594"/>
      <c r="CW32" s="594"/>
      <c r="CX32" s="594"/>
      <c r="CY32" s="595"/>
      <c r="CZ32" s="627">
        <v>0</v>
      </c>
      <c r="DA32" s="628"/>
      <c r="DB32" s="628"/>
      <c r="DC32" s="629"/>
      <c r="DD32" s="602">
        <v>981</v>
      </c>
      <c r="DE32" s="594"/>
      <c r="DF32" s="594"/>
      <c r="DG32" s="594"/>
      <c r="DH32" s="594"/>
      <c r="DI32" s="594"/>
      <c r="DJ32" s="594"/>
      <c r="DK32" s="595"/>
      <c r="DL32" s="602">
        <v>981</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299</v>
      </c>
      <c r="C33" s="591"/>
      <c r="D33" s="591"/>
      <c r="E33" s="591"/>
      <c r="F33" s="591"/>
      <c r="G33" s="591"/>
      <c r="H33" s="591"/>
      <c r="I33" s="591"/>
      <c r="J33" s="591"/>
      <c r="K33" s="591"/>
      <c r="L33" s="591"/>
      <c r="M33" s="591"/>
      <c r="N33" s="591"/>
      <c r="O33" s="591"/>
      <c r="P33" s="591"/>
      <c r="Q33" s="592"/>
      <c r="R33" s="593">
        <v>5195734</v>
      </c>
      <c r="S33" s="594"/>
      <c r="T33" s="594"/>
      <c r="U33" s="594"/>
      <c r="V33" s="594"/>
      <c r="W33" s="594"/>
      <c r="X33" s="594"/>
      <c r="Y33" s="595"/>
      <c r="Z33" s="596">
        <v>11.5</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16699184</v>
      </c>
      <c r="CS33" s="625"/>
      <c r="CT33" s="625"/>
      <c r="CU33" s="625"/>
      <c r="CV33" s="625"/>
      <c r="CW33" s="625"/>
      <c r="CX33" s="625"/>
      <c r="CY33" s="626"/>
      <c r="CZ33" s="627">
        <v>37.6</v>
      </c>
      <c r="DA33" s="628"/>
      <c r="DB33" s="628"/>
      <c r="DC33" s="629"/>
      <c r="DD33" s="602">
        <v>12800654</v>
      </c>
      <c r="DE33" s="625"/>
      <c r="DF33" s="625"/>
      <c r="DG33" s="625"/>
      <c r="DH33" s="625"/>
      <c r="DI33" s="625"/>
      <c r="DJ33" s="625"/>
      <c r="DK33" s="626"/>
      <c r="DL33" s="602">
        <v>9809729</v>
      </c>
      <c r="DM33" s="625"/>
      <c r="DN33" s="625"/>
      <c r="DO33" s="625"/>
      <c r="DP33" s="625"/>
      <c r="DQ33" s="625"/>
      <c r="DR33" s="625"/>
      <c r="DS33" s="625"/>
      <c r="DT33" s="625"/>
      <c r="DU33" s="625"/>
      <c r="DV33" s="626"/>
      <c r="DW33" s="598">
        <v>39.6</v>
      </c>
      <c r="DX33" s="619"/>
      <c r="DY33" s="619"/>
      <c r="DZ33" s="619"/>
      <c r="EA33" s="619"/>
      <c r="EB33" s="619"/>
      <c r="EC33" s="620"/>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5565134</v>
      </c>
      <c r="CS34" s="594"/>
      <c r="CT34" s="594"/>
      <c r="CU34" s="594"/>
      <c r="CV34" s="594"/>
      <c r="CW34" s="594"/>
      <c r="CX34" s="594"/>
      <c r="CY34" s="595"/>
      <c r="CZ34" s="627">
        <v>12.5</v>
      </c>
      <c r="DA34" s="628"/>
      <c r="DB34" s="628"/>
      <c r="DC34" s="629"/>
      <c r="DD34" s="602">
        <v>4437159</v>
      </c>
      <c r="DE34" s="594"/>
      <c r="DF34" s="594"/>
      <c r="DG34" s="594"/>
      <c r="DH34" s="594"/>
      <c r="DI34" s="594"/>
      <c r="DJ34" s="594"/>
      <c r="DK34" s="595"/>
      <c r="DL34" s="602">
        <v>3857976</v>
      </c>
      <c r="DM34" s="594"/>
      <c r="DN34" s="594"/>
      <c r="DO34" s="594"/>
      <c r="DP34" s="594"/>
      <c r="DQ34" s="594"/>
      <c r="DR34" s="594"/>
      <c r="DS34" s="594"/>
      <c r="DT34" s="594"/>
      <c r="DU34" s="594"/>
      <c r="DV34" s="595"/>
      <c r="DW34" s="598">
        <v>15.6</v>
      </c>
      <c r="DX34" s="619"/>
      <c r="DY34" s="619"/>
      <c r="DZ34" s="619"/>
      <c r="EA34" s="619"/>
      <c r="EB34" s="619"/>
      <c r="EC34" s="620"/>
    </row>
    <row r="35" spans="2:133" ht="11.25" customHeight="1" x14ac:dyDescent="0.15">
      <c r="B35" s="590" t="s">
        <v>305</v>
      </c>
      <c r="C35" s="591"/>
      <c r="D35" s="591"/>
      <c r="E35" s="591"/>
      <c r="F35" s="591"/>
      <c r="G35" s="591"/>
      <c r="H35" s="591"/>
      <c r="I35" s="591"/>
      <c r="J35" s="591"/>
      <c r="K35" s="591"/>
      <c r="L35" s="591"/>
      <c r="M35" s="591"/>
      <c r="N35" s="591"/>
      <c r="O35" s="591"/>
      <c r="P35" s="591"/>
      <c r="Q35" s="592"/>
      <c r="R35" s="593">
        <v>1791334</v>
      </c>
      <c r="S35" s="594"/>
      <c r="T35" s="594"/>
      <c r="U35" s="594"/>
      <c r="V35" s="594"/>
      <c r="W35" s="594"/>
      <c r="X35" s="594"/>
      <c r="Y35" s="595"/>
      <c r="Z35" s="596">
        <v>4</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6740879</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393674</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1288185</v>
      </c>
      <c r="CS35" s="625"/>
      <c r="CT35" s="625"/>
      <c r="CU35" s="625"/>
      <c r="CV35" s="625"/>
      <c r="CW35" s="625"/>
      <c r="CX35" s="625"/>
      <c r="CY35" s="626"/>
      <c r="CZ35" s="627">
        <v>2.9</v>
      </c>
      <c r="DA35" s="628"/>
      <c r="DB35" s="628"/>
      <c r="DC35" s="629"/>
      <c r="DD35" s="602">
        <v>1071138</v>
      </c>
      <c r="DE35" s="625"/>
      <c r="DF35" s="625"/>
      <c r="DG35" s="625"/>
      <c r="DH35" s="625"/>
      <c r="DI35" s="625"/>
      <c r="DJ35" s="625"/>
      <c r="DK35" s="626"/>
      <c r="DL35" s="602">
        <v>1071138</v>
      </c>
      <c r="DM35" s="625"/>
      <c r="DN35" s="625"/>
      <c r="DO35" s="625"/>
      <c r="DP35" s="625"/>
      <c r="DQ35" s="625"/>
      <c r="DR35" s="625"/>
      <c r="DS35" s="625"/>
      <c r="DT35" s="625"/>
      <c r="DU35" s="625"/>
      <c r="DV35" s="626"/>
      <c r="DW35" s="598">
        <v>4.3</v>
      </c>
      <c r="DX35" s="619"/>
      <c r="DY35" s="619"/>
      <c r="DZ35" s="619"/>
      <c r="EA35" s="619"/>
      <c r="EB35" s="619"/>
      <c r="EC35" s="620"/>
    </row>
    <row r="36" spans="2:133" ht="11.25" customHeight="1" x14ac:dyDescent="0.15">
      <c r="B36" s="636" t="s">
        <v>309</v>
      </c>
      <c r="C36" s="637"/>
      <c r="D36" s="637"/>
      <c r="E36" s="637"/>
      <c r="F36" s="637"/>
      <c r="G36" s="637"/>
      <c r="H36" s="637"/>
      <c r="I36" s="637"/>
      <c r="J36" s="637"/>
      <c r="K36" s="637"/>
      <c r="L36" s="637"/>
      <c r="M36" s="637"/>
      <c r="N36" s="637"/>
      <c r="O36" s="637"/>
      <c r="P36" s="637"/>
      <c r="Q36" s="638"/>
      <c r="R36" s="665">
        <v>45075464</v>
      </c>
      <c r="S36" s="666"/>
      <c r="T36" s="666"/>
      <c r="U36" s="666"/>
      <c r="V36" s="666"/>
      <c r="W36" s="666"/>
      <c r="X36" s="666"/>
      <c r="Y36" s="667"/>
      <c r="Z36" s="668">
        <v>100</v>
      </c>
      <c r="AA36" s="668"/>
      <c r="AB36" s="668"/>
      <c r="AC36" s="668"/>
      <c r="AD36" s="669">
        <v>22978611</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1476054</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189458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3348621</v>
      </c>
      <c r="CS36" s="594"/>
      <c r="CT36" s="594"/>
      <c r="CU36" s="594"/>
      <c r="CV36" s="594"/>
      <c r="CW36" s="594"/>
      <c r="CX36" s="594"/>
      <c r="CY36" s="595"/>
      <c r="CZ36" s="627">
        <v>7.5</v>
      </c>
      <c r="DA36" s="628"/>
      <c r="DB36" s="628"/>
      <c r="DC36" s="629"/>
      <c r="DD36" s="602">
        <v>3158331</v>
      </c>
      <c r="DE36" s="594"/>
      <c r="DF36" s="594"/>
      <c r="DG36" s="594"/>
      <c r="DH36" s="594"/>
      <c r="DI36" s="594"/>
      <c r="DJ36" s="594"/>
      <c r="DK36" s="595"/>
      <c r="DL36" s="602">
        <v>1934455</v>
      </c>
      <c r="DM36" s="594"/>
      <c r="DN36" s="594"/>
      <c r="DO36" s="594"/>
      <c r="DP36" s="594"/>
      <c r="DQ36" s="594"/>
      <c r="DR36" s="594"/>
      <c r="DS36" s="594"/>
      <c r="DT36" s="594"/>
      <c r="DU36" s="594"/>
      <c r="DV36" s="595"/>
      <c r="DW36" s="598">
        <v>7.8</v>
      </c>
      <c r="DX36" s="619"/>
      <c r="DY36" s="619"/>
      <c r="DZ36" s="619"/>
      <c r="EA36" s="619"/>
      <c r="EB36" s="619"/>
      <c r="EC36" s="620"/>
    </row>
    <row r="37" spans="2:133" ht="11.25" customHeight="1" x14ac:dyDescent="0.15">
      <c r="AQ37" s="672" t="s">
        <v>313</v>
      </c>
      <c r="AR37" s="673"/>
      <c r="AS37" s="673"/>
      <c r="AT37" s="673"/>
      <c r="AU37" s="673"/>
      <c r="AV37" s="673"/>
      <c r="AW37" s="673"/>
      <c r="AX37" s="673"/>
      <c r="AY37" s="674"/>
      <c r="AZ37" s="593">
        <v>1254345</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17665</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13217</v>
      </c>
      <c r="CS37" s="625"/>
      <c r="CT37" s="625"/>
      <c r="CU37" s="625"/>
      <c r="CV37" s="625"/>
      <c r="CW37" s="625"/>
      <c r="CX37" s="625"/>
      <c r="CY37" s="626"/>
      <c r="CZ37" s="627">
        <v>0</v>
      </c>
      <c r="DA37" s="628"/>
      <c r="DB37" s="628"/>
      <c r="DC37" s="629"/>
      <c r="DD37" s="602">
        <v>13217</v>
      </c>
      <c r="DE37" s="625"/>
      <c r="DF37" s="625"/>
      <c r="DG37" s="625"/>
      <c r="DH37" s="625"/>
      <c r="DI37" s="625"/>
      <c r="DJ37" s="625"/>
      <c r="DK37" s="626"/>
      <c r="DL37" s="602">
        <v>13217</v>
      </c>
      <c r="DM37" s="625"/>
      <c r="DN37" s="625"/>
      <c r="DO37" s="625"/>
      <c r="DP37" s="625"/>
      <c r="DQ37" s="625"/>
      <c r="DR37" s="625"/>
      <c r="DS37" s="625"/>
      <c r="DT37" s="625"/>
      <c r="DU37" s="625"/>
      <c r="DV37" s="626"/>
      <c r="DW37" s="598">
        <v>0.1</v>
      </c>
      <c r="DX37" s="619"/>
      <c r="DY37" s="619"/>
      <c r="DZ37" s="619"/>
      <c r="EA37" s="619"/>
      <c r="EB37" s="619"/>
      <c r="EC37" s="620"/>
    </row>
    <row r="38" spans="2:133" ht="11.25" customHeight="1" x14ac:dyDescent="0.15">
      <c r="AQ38" s="672" t="s">
        <v>316</v>
      </c>
      <c r="AR38" s="673"/>
      <c r="AS38" s="673"/>
      <c r="AT38" s="673"/>
      <c r="AU38" s="673"/>
      <c r="AV38" s="673"/>
      <c r="AW38" s="673"/>
      <c r="AX38" s="673"/>
      <c r="AY38" s="674"/>
      <c r="AZ38" s="593">
        <v>68795</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28948</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3881867</v>
      </c>
      <c r="CS38" s="594"/>
      <c r="CT38" s="594"/>
      <c r="CU38" s="594"/>
      <c r="CV38" s="594"/>
      <c r="CW38" s="594"/>
      <c r="CX38" s="594"/>
      <c r="CY38" s="595"/>
      <c r="CZ38" s="627">
        <v>8.6999999999999993</v>
      </c>
      <c r="DA38" s="628"/>
      <c r="DB38" s="628"/>
      <c r="DC38" s="629"/>
      <c r="DD38" s="602">
        <v>3251538</v>
      </c>
      <c r="DE38" s="594"/>
      <c r="DF38" s="594"/>
      <c r="DG38" s="594"/>
      <c r="DH38" s="594"/>
      <c r="DI38" s="594"/>
      <c r="DJ38" s="594"/>
      <c r="DK38" s="595"/>
      <c r="DL38" s="602">
        <v>2946160</v>
      </c>
      <c r="DM38" s="594"/>
      <c r="DN38" s="594"/>
      <c r="DO38" s="594"/>
      <c r="DP38" s="594"/>
      <c r="DQ38" s="594"/>
      <c r="DR38" s="594"/>
      <c r="DS38" s="594"/>
      <c r="DT38" s="594"/>
      <c r="DU38" s="594"/>
      <c r="DV38" s="595"/>
      <c r="DW38" s="598">
        <v>11.9</v>
      </c>
      <c r="DX38" s="619"/>
      <c r="DY38" s="619"/>
      <c r="DZ38" s="619"/>
      <c r="EA38" s="619"/>
      <c r="EB38" s="619"/>
      <c r="EC38" s="620"/>
    </row>
    <row r="39" spans="2:133" ht="11.25" customHeight="1" x14ac:dyDescent="0.15">
      <c r="AQ39" s="672" t="s">
        <v>319</v>
      </c>
      <c r="AR39" s="673"/>
      <c r="AS39" s="673"/>
      <c r="AT39" s="673"/>
      <c r="AU39" s="673"/>
      <c r="AV39" s="673"/>
      <c r="AW39" s="673"/>
      <c r="AX39" s="673"/>
      <c r="AY39" s="674"/>
      <c r="AZ39" s="593">
        <v>59818</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85</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373773</v>
      </c>
      <c r="CS39" s="625"/>
      <c r="CT39" s="625"/>
      <c r="CU39" s="625"/>
      <c r="CV39" s="625"/>
      <c r="CW39" s="625"/>
      <c r="CX39" s="625"/>
      <c r="CY39" s="626"/>
      <c r="CZ39" s="627">
        <v>0.8</v>
      </c>
      <c r="DA39" s="628"/>
      <c r="DB39" s="628"/>
      <c r="DC39" s="629"/>
      <c r="DD39" s="602">
        <v>354032</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968676</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111</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2241604</v>
      </c>
      <c r="CS40" s="594"/>
      <c r="CT40" s="594"/>
      <c r="CU40" s="594"/>
      <c r="CV40" s="594"/>
      <c r="CW40" s="594"/>
      <c r="CX40" s="594"/>
      <c r="CY40" s="595"/>
      <c r="CZ40" s="627">
        <v>5</v>
      </c>
      <c r="DA40" s="628"/>
      <c r="DB40" s="628"/>
      <c r="DC40" s="629"/>
      <c r="DD40" s="602">
        <v>528456</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316</v>
      </c>
      <c r="AR41" s="614"/>
      <c r="AS41" s="614"/>
      <c r="AT41" s="614"/>
      <c r="AU41" s="614"/>
      <c r="AV41" s="614"/>
      <c r="AW41" s="614"/>
      <c r="AX41" s="614"/>
      <c r="AY41" s="615"/>
      <c r="AZ41" s="665">
        <v>2913191</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315</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6861740</v>
      </c>
      <c r="CS42" s="594"/>
      <c r="CT42" s="594"/>
      <c r="CU42" s="594"/>
      <c r="CV42" s="594"/>
      <c r="CW42" s="594"/>
      <c r="CX42" s="594"/>
      <c r="CY42" s="595"/>
      <c r="CZ42" s="627">
        <v>15.5</v>
      </c>
      <c r="DA42" s="676"/>
      <c r="DB42" s="676"/>
      <c r="DC42" s="677"/>
      <c r="DD42" s="602">
        <v>1175149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182900</v>
      </c>
      <c r="CS43" s="625"/>
      <c r="CT43" s="625"/>
      <c r="CU43" s="625"/>
      <c r="CV43" s="625"/>
      <c r="CW43" s="625"/>
      <c r="CX43" s="625"/>
      <c r="CY43" s="626"/>
      <c r="CZ43" s="627">
        <v>0.4</v>
      </c>
      <c r="DA43" s="628"/>
      <c r="DB43" s="628"/>
      <c r="DC43" s="629"/>
      <c r="DD43" s="602">
        <v>182900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287</v>
      </c>
      <c r="CE44" s="700"/>
      <c r="CF44" s="590" t="s">
        <v>335</v>
      </c>
      <c r="CG44" s="591"/>
      <c r="CH44" s="591"/>
      <c r="CI44" s="591"/>
      <c r="CJ44" s="591"/>
      <c r="CK44" s="591"/>
      <c r="CL44" s="591"/>
      <c r="CM44" s="591"/>
      <c r="CN44" s="591"/>
      <c r="CO44" s="591"/>
      <c r="CP44" s="591"/>
      <c r="CQ44" s="592"/>
      <c r="CR44" s="593">
        <v>6861740</v>
      </c>
      <c r="CS44" s="594"/>
      <c r="CT44" s="594"/>
      <c r="CU44" s="594"/>
      <c r="CV44" s="594"/>
      <c r="CW44" s="594"/>
      <c r="CX44" s="594"/>
      <c r="CY44" s="595"/>
      <c r="CZ44" s="627">
        <v>15.5</v>
      </c>
      <c r="DA44" s="676"/>
      <c r="DB44" s="676"/>
      <c r="DC44" s="677"/>
      <c r="DD44" s="602">
        <v>1175149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4636948</v>
      </c>
      <c r="CS45" s="625"/>
      <c r="CT45" s="625"/>
      <c r="CU45" s="625"/>
      <c r="CV45" s="625"/>
      <c r="CW45" s="625"/>
      <c r="CX45" s="625"/>
      <c r="CY45" s="626"/>
      <c r="CZ45" s="627">
        <v>10.4</v>
      </c>
      <c r="DA45" s="628"/>
      <c r="DB45" s="628"/>
      <c r="DC45" s="629"/>
      <c r="DD45" s="602">
        <v>68351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2224792</v>
      </c>
      <c r="CS46" s="594"/>
      <c r="CT46" s="594"/>
      <c r="CU46" s="594"/>
      <c r="CV46" s="594"/>
      <c r="CW46" s="594"/>
      <c r="CX46" s="594"/>
      <c r="CY46" s="595"/>
      <c r="CZ46" s="627">
        <v>5</v>
      </c>
      <c r="DA46" s="676"/>
      <c r="DB46" s="676"/>
      <c r="DC46" s="677"/>
      <c r="DD46" s="602">
        <v>1106798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t="s">
        <v>339</v>
      </c>
      <c r="CS47" s="625"/>
      <c r="CT47" s="625"/>
      <c r="CU47" s="625"/>
      <c r="CV47" s="625"/>
      <c r="CW47" s="625"/>
      <c r="CX47" s="625"/>
      <c r="CY47" s="626"/>
      <c r="CZ47" s="627" t="s">
        <v>339</v>
      </c>
      <c r="DA47" s="628"/>
      <c r="DB47" s="628"/>
      <c r="DC47" s="629"/>
      <c r="DD47" s="602" t="s">
        <v>339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339</v>
      </c>
      <c r="CS48" s="594"/>
      <c r="CT48" s="594"/>
      <c r="CU48" s="594"/>
      <c r="CV48" s="594"/>
      <c r="CW48" s="594"/>
      <c r="CX48" s="594"/>
      <c r="CY48" s="595"/>
      <c r="CZ48" s="627" t="s">
        <v>339</v>
      </c>
      <c r="DA48" s="676"/>
      <c r="DB48" s="676"/>
      <c r="DC48" s="677"/>
      <c r="DD48" s="602" t="s">
        <v>339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44407170</v>
      </c>
      <c r="CS49" s="661"/>
      <c r="CT49" s="661"/>
      <c r="CU49" s="661"/>
      <c r="CV49" s="661"/>
      <c r="CW49" s="661"/>
      <c r="CX49" s="661"/>
      <c r="CY49" s="688"/>
      <c r="CZ49" s="689">
        <v>100</v>
      </c>
      <c r="DA49" s="690"/>
      <c r="DB49" s="690"/>
      <c r="DC49" s="691"/>
      <c r="DD49" s="692">
        <v>27370653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45072</v>
      </c>
      <c r="R7" s="723"/>
      <c r="S7" s="723"/>
      <c r="T7" s="723"/>
      <c r="U7" s="723"/>
      <c r="V7" s="723">
        <v>44405</v>
      </c>
      <c r="W7" s="723"/>
      <c r="X7" s="723"/>
      <c r="Y7" s="723"/>
      <c r="Z7" s="723"/>
      <c r="AA7" s="723">
        <v>667</v>
      </c>
      <c r="AB7" s="723"/>
      <c r="AC7" s="723"/>
      <c r="AD7" s="723"/>
      <c r="AE7" s="724"/>
      <c r="AF7" s="725">
        <v>654</v>
      </c>
      <c r="AG7" s="726"/>
      <c r="AH7" s="726"/>
      <c r="AI7" s="726"/>
      <c r="AJ7" s="727"/>
      <c r="AK7" s="762">
        <v>928</v>
      </c>
      <c r="AL7" s="763"/>
      <c r="AM7" s="763"/>
      <c r="AN7" s="763"/>
      <c r="AO7" s="763"/>
      <c r="AP7" s="763">
        <v>35799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536</v>
      </c>
      <c r="BT7" s="767"/>
      <c r="BU7" s="767"/>
      <c r="BV7" s="767"/>
      <c r="BW7" s="767"/>
      <c r="BX7" s="767"/>
      <c r="BY7" s="767"/>
      <c r="BZ7" s="767"/>
      <c r="CA7" s="767"/>
      <c r="CB7" s="767"/>
      <c r="CC7" s="767"/>
      <c r="CD7" s="767"/>
      <c r="CE7" s="767"/>
      <c r="CF7" s="767"/>
      <c r="CG7" s="768"/>
      <c r="CH7" s="759">
        <v>3</v>
      </c>
      <c r="CI7" s="760"/>
      <c r="CJ7" s="760"/>
      <c r="CK7" s="760"/>
      <c r="CL7" s="761"/>
      <c r="CM7" s="759">
        <v>133</v>
      </c>
      <c r="CN7" s="760"/>
      <c r="CO7" s="760"/>
      <c r="CP7" s="760"/>
      <c r="CQ7" s="761"/>
      <c r="CR7" s="759">
        <v>50</v>
      </c>
      <c r="CS7" s="760"/>
      <c r="CT7" s="760"/>
      <c r="CU7" s="760"/>
      <c r="CV7" s="761"/>
      <c r="CW7" s="759" t="s">
        <v>539</v>
      </c>
      <c r="CX7" s="760"/>
      <c r="CY7" s="760"/>
      <c r="CZ7" s="760"/>
      <c r="DA7" s="761"/>
      <c r="DB7" s="759" t="s">
        <v>539</v>
      </c>
      <c r="DC7" s="760"/>
      <c r="DD7" s="760"/>
      <c r="DE7" s="760"/>
      <c r="DF7" s="761"/>
      <c r="DG7" s="759" t="s">
        <v>539</v>
      </c>
      <c r="DH7" s="760"/>
      <c r="DI7" s="760"/>
      <c r="DJ7" s="760"/>
      <c r="DK7" s="761"/>
      <c r="DL7" s="759" t="s">
        <v>539</v>
      </c>
      <c r="DM7" s="760"/>
      <c r="DN7" s="760"/>
      <c r="DO7" s="760"/>
      <c r="DP7" s="761"/>
      <c r="DQ7" s="759" t="s">
        <v>539</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333</v>
      </c>
      <c r="R8" s="747"/>
      <c r="S8" s="747"/>
      <c r="T8" s="747"/>
      <c r="U8" s="747"/>
      <c r="V8" s="747">
        <v>332</v>
      </c>
      <c r="W8" s="747"/>
      <c r="X8" s="747"/>
      <c r="Y8" s="747"/>
      <c r="Z8" s="747"/>
      <c r="AA8" s="747">
        <v>1</v>
      </c>
      <c r="AB8" s="747"/>
      <c r="AC8" s="747"/>
      <c r="AD8" s="747"/>
      <c r="AE8" s="748"/>
      <c r="AF8" s="749">
        <v>1</v>
      </c>
      <c r="AG8" s="750"/>
      <c r="AH8" s="750"/>
      <c r="AI8" s="750"/>
      <c r="AJ8" s="751"/>
      <c r="AK8" s="752" t="s">
        <v>539</v>
      </c>
      <c r="AL8" s="753"/>
      <c r="AM8" s="753"/>
      <c r="AN8" s="753"/>
      <c r="AO8" s="753"/>
      <c r="AP8" s="753" t="s">
        <v>539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537</v>
      </c>
      <c r="BT8" s="757"/>
      <c r="BU8" s="757"/>
      <c r="BV8" s="757"/>
      <c r="BW8" s="757"/>
      <c r="BX8" s="757"/>
      <c r="BY8" s="757"/>
      <c r="BZ8" s="757"/>
      <c r="CA8" s="757"/>
      <c r="CB8" s="757"/>
      <c r="CC8" s="757"/>
      <c r="CD8" s="757"/>
      <c r="CE8" s="757"/>
      <c r="CF8" s="757"/>
      <c r="CG8" s="758"/>
      <c r="CH8" s="769">
        <v>8</v>
      </c>
      <c r="CI8" s="770"/>
      <c r="CJ8" s="770"/>
      <c r="CK8" s="770"/>
      <c r="CL8" s="771"/>
      <c r="CM8" s="769">
        <v>61</v>
      </c>
      <c r="CN8" s="770"/>
      <c r="CO8" s="770"/>
      <c r="CP8" s="770"/>
      <c r="CQ8" s="771"/>
      <c r="CR8" s="769">
        <v>15</v>
      </c>
      <c r="CS8" s="770"/>
      <c r="CT8" s="770"/>
      <c r="CU8" s="770"/>
      <c r="CV8" s="771"/>
      <c r="CW8" s="769">
        <v>45</v>
      </c>
      <c r="CX8" s="770"/>
      <c r="CY8" s="770"/>
      <c r="CZ8" s="770"/>
      <c r="DA8" s="771"/>
      <c r="DB8" s="769" t="s">
        <v>539</v>
      </c>
      <c r="DC8" s="770"/>
      <c r="DD8" s="770"/>
      <c r="DE8" s="770"/>
      <c r="DF8" s="771"/>
      <c r="DG8" s="769" t="s">
        <v>539</v>
      </c>
      <c r="DH8" s="770"/>
      <c r="DI8" s="770"/>
      <c r="DJ8" s="770"/>
      <c r="DK8" s="771"/>
      <c r="DL8" s="769" t="s">
        <v>539</v>
      </c>
      <c r="DM8" s="770"/>
      <c r="DN8" s="770"/>
      <c r="DO8" s="770"/>
      <c r="DP8" s="771"/>
      <c r="DQ8" s="769" t="s">
        <v>539</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538</v>
      </c>
      <c r="BT9" s="757"/>
      <c r="BU9" s="757"/>
      <c r="BV9" s="757"/>
      <c r="BW9" s="757"/>
      <c r="BX9" s="757"/>
      <c r="BY9" s="757"/>
      <c r="BZ9" s="757"/>
      <c r="CA9" s="757"/>
      <c r="CB9" s="757"/>
      <c r="CC9" s="757"/>
      <c r="CD9" s="757"/>
      <c r="CE9" s="757"/>
      <c r="CF9" s="757"/>
      <c r="CG9" s="758"/>
      <c r="CH9" s="769">
        <v>3</v>
      </c>
      <c r="CI9" s="770"/>
      <c r="CJ9" s="770"/>
      <c r="CK9" s="770"/>
      <c r="CL9" s="771"/>
      <c r="CM9" s="769">
        <v>91</v>
      </c>
      <c r="CN9" s="770"/>
      <c r="CO9" s="770"/>
      <c r="CP9" s="770"/>
      <c r="CQ9" s="771"/>
      <c r="CR9" s="769">
        <v>22</v>
      </c>
      <c r="CS9" s="770"/>
      <c r="CT9" s="770"/>
      <c r="CU9" s="770"/>
      <c r="CV9" s="771"/>
      <c r="CW9" s="769" t="s">
        <v>539</v>
      </c>
      <c r="CX9" s="770"/>
      <c r="CY9" s="770"/>
      <c r="CZ9" s="770"/>
      <c r="DA9" s="771"/>
      <c r="DB9" s="769" t="s">
        <v>539</v>
      </c>
      <c r="DC9" s="770"/>
      <c r="DD9" s="770"/>
      <c r="DE9" s="770"/>
      <c r="DF9" s="771"/>
      <c r="DG9" s="769" t="s">
        <v>539</v>
      </c>
      <c r="DH9" s="770"/>
      <c r="DI9" s="770"/>
      <c r="DJ9" s="770"/>
      <c r="DK9" s="771"/>
      <c r="DL9" s="769" t="s">
        <v>539</v>
      </c>
      <c r="DM9" s="770"/>
      <c r="DN9" s="770"/>
      <c r="DO9" s="770"/>
      <c r="DP9" s="771"/>
      <c r="DQ9" s="769" t="s">
        <v>539</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45075</v>
      </c>
      <c r="R23" s="782"/>
      <c r="S23" s="782"/>
      <c r="T23" s="782"/>
      <c r="U23" s="782"/>
      <c r="V23" s="782">
        <v>44407</v>
      </c>
      <c r="W23" s="782"/>
      <c r="X23" s="782"/>
      <c r="Y23" s="782"/>
      <c r="Z23" s="782"/>
      <c r="AA23" s="782">
        <v>668</v>
      </c>
      <c r="AB23" s="782"/>
      <c r="AC23" s="782"/>
      <c r="AD23" s="782"/>
      <c r="AE23" s="783"/>
      <c r="AF23" s="784">
        <v>655</v>
      </c>
      <c r="AG23" s="782"/>
      <c r="AH23" s="782"/>
      <c r="AI23" s="782"/>
      <c r="AJ23" s="785"/>
      <c r="AK23" s="786"/>
      <c r="AL23" s="787"/>
      <c r="AM23" s="787"/>
      <c r="AN23" s="787"/>
      <c r="AO23" s="787"/>
      <c r="AP23" s="782">
        <v>35799</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13838</v>
      </c>
      <c r="R28" s="811"/>
      <c r="S28" s="811"/>
      <c r="T28" s="811"/>
      <c r="U28" s="811"/>
      <c r="V28" s="811">
        <v>13445</v>
      </c>
      <c r="W28" s="811"/>
      <c r="X28" s="811"/>
      <c r="Y28" s="811"/>
      <c r="Z28" s="811"/>
      <c r="AA28" s="811">
        <v>394</v>
      </c>
      <c r="AB28" s="811"/>
      <c r="AC28" s="811"/>
      <c r="AD28" s="811"/>
      <c r="AE28" s="812"/>
      <c r="AF28" s="813">
        <v>394</v>
      </c>
      <c r="AG28" s="811"/>
      <c r="AH28" s="811"/>
      <c r="AI28" s="811"/>
      <c r="AJ28" s="814"/>
      <c r="AK28" s="815">
        <v>969</v>
      </c>
      <c r="AL28" s="806"/>
      <c r="AM28" s="806"/>
      <c r="AN28" s="806"/>
      <c r="AO28" s="806"/>
      <c r="AP28" s="806" t="s">
        <v>539</v>
      </c>
      <c r="AQ28" s="806"/>
      <c r="AR28" s="806"/>
      <c r="AS28" s="806"/>
      <c r="AT28" s="806"/>
      <c r="AU28" s="806" t="s">
        <v>539</v>
      </c>
      <c r="AV28" s="806"/>
      <c r="AW28" s="806"/>
      <c r="AX28" s="806"/>
      <c r="AY28" s="806"/>
      <c r="AZ28" s="807" t="s">
        <v>539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8523</v>
      </c>
      <c r="R29" s="747"/>
      <c r="S29" s="747"/>
      <c r="T29" s="747"/>
      <c r="U29" s="747"/>
      <c r="V29" s="747">
        <v>8431</v>
      </c>
      <c r="W29" s="747"/>
      <c r="X29" s="747"/>
      <c r="Y29" s="747"/>
      <c r="Z29" s="747"/>
      <c r="AA29" s="747">
        <v>92</v>
      </c>
      <c r="AB29" s="747"/>
      <c r="AC29" s="747"/>
      <c r="AD29" s="747"/>
      <c r="AE29" s="748"/>
      <c r="AF29" s="749">
        <v>92</v>
      </c>
      <c r="AG29" s="750"/>
      <c r="AH29" s="750"/>
      <c r="AI29" s="750"/>
      <c r="AJ29" s="751"/>
      <c r="AK29" s="818">
        <v>1203</v>
      </c>
      <c r="AL29" s="819"/>
      <c r="AM29" s="819"/>
      <c r="AN29" s="819"/>
      <c r="AO29" s="819"/>
      <c r="AP29" s="819" t="s">
        <v>539</v>
      </c>
      <c r="AQ29" s="819"/>
      <c r="AR29" s="819"/>
      <c r="AS29" s="819"/>
      <c r="AT29" s="819"/>
      <c r="AU29" s="819" t="s">
        <v>539</v>
      </c>
      <c r="AV29" s="819"/>
      <c r="AW29" s="819"/>
      <c r="AX29" s="819"/>
      <c r="AY29" s="819"/>
      <c r="AZ29" s="820" t="s">
        <v>539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1487</v>
      </c>
      <c r="R30" s="747"/>
      <c r="S30" s="747"/>
      <c r="T30" s="747"/>
      <c r="U30" s="747"/>
      <c r="V30" s="747">
        <v>1482</v>
      </c>
      <c r="W30" s="747"/>
      <c r="X30" s="747"/>
      <c r="Y30" s="747"/>
      <c r="Z30" s="747"/>
      <c r="AA30" s="747">
        <v>4</v>
      </c>
      <c r="AB30" s="747"/>
      <c r="AC30" s="747"/>
      <c r="AD30" s="747"/>
      <c r="AE30" s="748"/>
      <c r="AF30" s="749">
        <v>4</v>
      </c>
      <c r="AG30" s="750"/>
      <c r="AH30" s="750"/>
      <c r="AI30" s="750"/>
      <c r="AJ30" s="751"/>
      <c r="AK30" s="818">
        <v>325</v>
      </c>
      <c r="AL30" s="819"/>
      <c r="AM30" s="819"/>
      <c r="AN30" s="819"/>
      <c r="AO30" s="819"/>
      <c r="AP30" s="819" t="s">
        <v>539</v>
      </c>
      <c r="AQ30" s="819"/>
      <c r="AR30" s="819"/>
      <c r="AS30" s="819"/>
      <c r="AT30" s="819"/>
      <c r="AU30" s="819" t="s">
        <v>539</v>
      </c>
      <c r="AV30" s="819"/>
      <c r="AW30" s="819"/>
      <c r="AX30" s="819"/>
      <c r="AY30" s="819"/>
      <c r="AZ30" s="820" t="s">
        <v>539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6994</v>
      </c>
      <c r="R31" s="747"/>
      <c r="S31" s="747"/>
      <c r="T31" s="747"/>
      <c r="U31" s="747"/>
      <c r="V31" s="747">
        <v>7379</v>
      </c>
      <c r="W31" s="747"/>
      <c r="X31" s="747"/>
      <c r="Y31" s="747"/>
      <c r="Z31" s="747"/>
      <c r="AA31" s="747">
        <v>-385</v>
      </c>
      <c r="AB31" s="747"/>
      <c r="AC31" s="747"/>
      <c r="AD31" s="747"/>
      <c r="AE31" s="748"/>
      <c r="AF31" s="749" t="s">
        <v>111</v>
      </c>
      <c r="AG31" s="750"/>
      <c r="AH31" s="750"/>
      <c r="AI31" s="750"/>
      <c r="AJ31" s="751"/>
      <c r="AK31" s="818">
        <v>1126</v>
      </c>
      <c r="AL31" s="819"/>
      <c r="AM31" s="819"/>
      <c r="AN31" s="819"/>
      <c r="AO31" s="819"/>
      <c r="AP31" s="819">
        <v>7811</v>
      </c>
      <c r="AQ31" s="819"/>
      <c r="AR31" s="819"/>
      <c r="AS31" s="819"/>
      <c r="AT31" s="819"/>
      <c r="AU31" s="819">
        <v>5219</v>
      </c>
      <c r="AV31" s="819"/>
      <c r="AW31" s="819"/>
      <c r="AX31" s="819"/>
      <c r="AY31" s="819"/>
      <c r="AZ31" s="820" t="s">
        <v>539</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2415</v>
      </c>
      <c r="R32" s="747"/>
      <c r="S32" s="747"/>
      <c r="T32" s="747"/>
      <c r="U32" s="747"/>
      <c r="V32" s="747">
        <v>2408</v>
      </c>
      <c r="W32" s="747"/>
      <c r="X32" s="747"/>
      <c r="Y32" s="747"/>
      <c r="Z32" s="747"/>
      <c r="AA32" s="747">
        <v>7</v>
      </c>
      <c r="AB32" s="747"/>
      <c r="AC32" s="747"/>
      <c r="AD32" s="747"/>
      <c r="AE32" s="748"/>
      <c r="AF32" s="749">
        <v>1066</v>
      </c>
      <c r="AG32" s="750"/>
      <c r="AH32" s="750"/>
      <c r="AI32" s="750"/>
      <c r="AJ32" s="751"/>
      <c r="AK32" s="818">
        <v>6</v>
      </c>
      <c r="AL32" s="819"/>
      <c r="AM32" s="819"/>
      <c r="AN32" s="819"/>
      <c r="AO32" s="819"/>
      <c r="AP32" s="819">
        <v>3205</v>
      </c>
      <c r="AQ32" s="819"/>
      <c r="AR32" s="819"/>
      <c r="AS32" s="819"/>
      <c r="AT32" s="819"/>
      <c r="AU32" s="819">
        <v>45</v>
      </c>
      <c r="AV32" s="819"/>
      <c r="AW32" s="819"/>
      <c r="AX32" s="819"/>
      <c r="AY32" s="819"/>
      <c r="AZ32" s="820" t="s">
        <v>539</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3575</v>
      </c>
      <c r="R33" s="747"/>
      <c r="S33" s="747"/>
      <c r="T33" s="747"/>
      <c r="U33" s="747"/>
      <c r="V33" s="747">
        <v>3376</v>
      </c>
      <c r="W33" s="747"/>
      <c r="X33" s="747"/>
      <c r="Y33" s="747"/>
      <c r="Z33" s="747"/>
      <c r="AA33" s="747">
        <v>199</v>
      </c>
      <c r="AB33" s="747"/>
      <c r="AC33" s="747"/>
      <c r="AD33" s="747"/>
      <c r="AE33" s="748"/>
      <c r="AF33" s="749">
        <v>1096</v>
      </c>
      <c r="AG33" s="750"/>
      <c r="AH33" s="750"/>
      <c r="AI33" s="750"/>
      <c r="AJ33" s="751"/>
      <c r="AK33" s="818">
        <v>1019</v>
      </c>
      <c r="AL33" s="819"/>
      <c r="AM33" s="819"/>
      <c r="AN33" s="819"/>
      <c r="AO33" s="819"/>
      <c r="AP33" s="819">
        <v>13763</v>
      </c>
      <c r="AQ33" s="819"/>
      <c r="AR33" s="819"/>
      <c r="AS33" s="819"/>
      <c r="AT33" s="819"/>
      <c r="AU33" s="819">
        <v>9249</v>
      </c>
      <c r="AV33" s="819"/>
      <c r="AW33" s="819"/>
      <c r="AX33" s="819"/>
      <c r="AY33" s="819"/>
      <c r="AZ33" s="820" t="s">
        <v>539</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2652</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389</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390</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534</v>
      </c>
      <c r="C68" s="858"/>
      <c r="D68" s="858"/>
      <c r="E68" s="858"/>
      <c r="F68" s="858"/>
      <c r="G68" s="858"/>
      <c r="H68" s="858"/>
      <c r="I68" s="858"/>
      <c r="J68" s="858"/>
      <c r="K68" s="858"/>
      <c r="L68" s="858"/>
      <c r="M68" s="858"/>
      <c r="N68" s="858"/>
      <c r="O68" s="858"/>
      <c r="P68" s="859"/>
      <c r="Q68" s="860">
        <v>44</v>
      </c>
      <c r="R68" s="854"/>
      <c r="S68" s="854"/>
      <c r="T68" s="854"/>
      <c r="U68" s="854"/>
      <c r="V68" s="854">
        <v>29</v>
      </c>
      <c r="W68" s="854"/>
      <c r="X68" s="854"/>
      <c r="Y68" s="854"/>
      <c r="Z68" s="854"/>
      <c r="AA68" s="854">
        <v>15</v>
      </c>
      <c r="AB68" s="854"/>
      <c r="AC68" s="854"/>
      <c r="AD68" s="854"/>
      <c r="AE68" s="854"/>
      <c r="AF68" s="854">
        <v>15</v>
      </c>
      <c r="AG68" s="854"/>
      <c r="AH68" s="854"/>
      <c r="AI68" s="854"/>
      <c r="AJ68" s="854"/>
      <c r="AK68" s="854" t="s">
        <v>539</v>
      </c>
      <c r="AL68" s="854"/>
      <c r="AM68" s="854"/>
      <c r="AN68" s="854"/>
      <c r="AO68" s="854"/>
      <c r="AP68" s="854" t="s">
        <v>539</v>
      </c>
      <c r="AQ68" s="854"/>
      <c r="AR68" s="854"/>
      <c r="AS68" s="854"/>
      <c r="AT68" s="854"/>
      <c r="AU68" s="854" t="s">
        <v>539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535</v>
      </c>
      <c r="C69" s="862"/>
      <c r="D69" s="862"/>
      <c r="E69" s="862"/>
      <c r="F69" s="862"/>
      <c r="G69" s="862"/>
      <c r="H69" s="862"/>
      <c r="I69" s="862"/>
      <c r="J69" s="862"/>
      <c r="K69" s="862"/>
      <c r="L69" s="862"/>
      <c r="M69" s="862"/>
      <c r="N69" s="862"/>
      <c r="O69" s="862"/>
      <c r="P69" s="863"/>
      <c r="Q69" s="864">
        <v>33</v>
      </c>
      <c r="R69" s="819"/>
      <c r="S69" s="819"/>
      <c r="T69" s="819"/>
      <c r="U69" s="819"/>
      <c r="V69" s="819">
        <v>29</v>
      </c>
      <c r="W69" s="819"/>
      <c r="X69" s="819"/>
      <c r="Y69" s="819"/>
      <c r="Z69" s="819"/>
      <c r="AA69" s="819">
        <v>4</v>
      </c>
      <c r="AB69" s="819"/>
      <c r="AC69" s="819"/>
      <c r="AD69" s="819"/>
      <c r="AE69" s="819"/>
      <c r="AF69" s="819">
        <v>4</v>
      </c>
      <c r="AG69" s="819"/>
      <c r="AH69" s="819"/>
      <c r="AI69" s="819"/>
      <c r="AJ69" s="819"/>
      <c r="AK69" s="819" t="s">
        <v>539</v>
      </c>
      <c r="AL69" s="819"/>
      <c r="AM69" s="819"/>
      <c r="AN69" s="819"/>
      <c r="AO69" s="819"/>
      <c r="AP69" s="819" t="s">
        <v>539</v>
      </c>
      <c r="AQ69" s="819"/>
      <c r="AR69" s="819"/>
      <c r="AS69" s="819"/>
      <c r="AT69" s="819"/>
      <c r="AU69" s="819" t="s">
        <v>539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540</v>
      </c>
      <c r="C70" s="862"/>
      <c r="D70" s="862"/>
      <c r="E70" s="862"/>
      <c r="F70" s="862"/>
      <c r="G70" s="862"/>
      <c r="H70" s="862"/>
      <c r="I70" s="862"/>
      <c r="J70" s="862"/>
      <c r="K70" s="862"/>
      <c r="L70" s="862"/>
      <c r="M70" s="862"/>
      <c r="N70" s="862"/>
      <c r="O70" s="862"/>
      <c r="P70" s="863"/>
      <c r="Q70" s="864">
        <v>32</v>
      </c>
      <c r="R70" s="819"/>
      <c r="S70" s="819"/>
      <c r="T70" s="819"/>
      <c r="U70" s="819"/>
      <c r="V70" s="819">
        <v>30</v>
      </c>
      <c r="W70" s="819"/>
      <c r="X70" s="819"/>
      <c r="Y70" s="819"/>
      <c r="Z70" s="819"/>
      <c r="AA70" s="819">
        <v>2</v>
      </c>
      <c r="AB70" s="819"/>
      <c r="AC70" s="819"/>
      <c r="AD70" s="819"/>
      <c r="AE70" s="819"/>
      <c r="AF70" s="819">
        <v>2</v>
      </c>
      <c r="AG70" s="819"/>
      <c r="AH70" s="819"/>
      <c r="AI70" s="819"/>
      <c r="AJ70" s="819"/>
      <c r="AK70" s="819" t="s">
        <v>539</v>
      </c>
      <c r="AL70" s="819"/>
      <c r="AM70" s="819"/>
      <c r="AN70" s="819"/>
      <c r="AO70" s="819"/>
      <c r="AP70" s="819" t="s">
        <v>539</v>
      </c>
      <c r="AQ70" s="819"/>
      <c r="AR70" s="819"/>
      <c r="AS70" s="819"/>
      <c r="AT70" s="819"/>
      <c r="AU70" s="819" t="s">
        <v>539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87</v>
      </c>
      <c r="CS102" s="838"/>
      <c r="CT102" s="838"/>
      <c r="CU102" s="838"/>
      <c r="CV102" s="881"/>
      <c r="CW102" s="880">
        <v>45</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286</v>
      </c>
      <c r="AG109" s="883"/>
      <c r="AH109" s="883"/>
      <c r="AI109" s="883"/>
      <c r="AJ109" s="884"/>
      <c r="AK109" s="882" t="s">
        <v>285</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286</v>
      </c>
      <c r="BW109" s="883"/>
      <c r="BX109" s="883"/>
      <c r="BY109" s="883"/>
      <c r="BZ109" s="884"/>
      <c r="CA109" s="882" t="s">
        <v>285</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286</v>
      </c>
      <c r="DM109" s="883"/>
      <c r="DN109" s="883"/>
      <c r="DO109" s="883"/>
      <c r="DP109" s="884"/>
      <c r="DQ109" s="882" t="s">
        <v>285</v>
      </c>
      <c r="DR109" s="883"/>
      <c r="DS109" s="883"/>
      <c r="DT109" s="883"/>
      <c r="DU109" s="884"/>
      <c r="DV109" s="882" t="s">
        <v>401</v>
      </c>
      <c r="DW109" s="883"/>
      <c r="DX109" s="883"/>
      <c r="DY109" s="883"/>
      <c r="DZ109" s="885"/>
    </row>
    <row r="110" spans="1:131" s="197" customFormat="1" ht="26.25" customHeight="1" x14ac:dyDescent="0.15">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4802785</v>
      </c>
      <c r="AB110" s="890"/>
      <c r="AC110" s="890"/>
      <c r="AD110" s="890"/>
      <c r="AE110" s="891"/>
      <c r="AF110" s="892">
        <v>4777828</v>
      </c>
      <c r="AG110" s="890"/>
      <c r="AH110" s="890"/>
      <c r="AI110" s="890"/>
      <c r="AJ110" s="891"/>
      <c r="AK110" s="892">
        <v>4664806</v>
      </c>
      <c r="AL110" s="890"/>
      <c r="AM110" s="890"/>
      <c r="AN110" s="890"/>
      <c r="AO110" s="891"/>
      <c r="AP110" s="893">
        <v>22.4</v>
      </c>
      <c r="AQ110" s="894"/>
      <c r="AR110" s="894"/>
      <c r="AS110" s="894"/>
      <c r="AT110" s="895"/>
      <c r="AU110" s="896" t="s">
        <v>61</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35573773</v>
      </c>
      <c r="BR110" s="927"/>
      <c r="BS110" s="927"/>
      <c r="BT110" s="927"/>
      <c r="BU110" s="927"/>
      <c r="BV110" s="927">
        <v>34880944</v>
      </c>
      <c r="BW110" s="927"/>
      <c r="BX110" s="927"/>
      <c r="BY110" s="927"/>
      <c r="BZ110" s="927"/>
      <c r="CA110" s="927">
        <v>35799267</v>
      </c>
      <c r="CB110" s="927"/>
      <c r="CC110" s="927"/>
      <c r="CD110" s="927"/>
      <c r="CE110" s="927"/>
      <c r="CF110" s="941">
        <v>172</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724315</v>
      </c>
      <c r="BR111" s="920"/>
      <c r="BS111" s="920"/>
      <c r="BT111" s="920"/>
      <c r="BU111" s="920"/>
      <c r="BV111" s="920">
        <v>1638690</v>
      </c>
      <c r="BW111" s="920"/>
      <c r="BX111" s="920"/>
      <c r="BY111" s="920"/>
      <c r="BZ111" s="920"/>
      <c r="CA111" s="920">
        <v>1451406</v>
      </c>
      <c r="CB111" s="920"/>
      <c r="CC111" s="920"/>
      <c r="CD111" s="920"/>
      <c r="CE111" s="920"/>
      <c r="CF111" s="914">
        <v>7</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410</v>
      </c>
      <c r="DH111" s="920"/>
      <c r="DI111" s="920"/>
      <c r="DJ111" s="920"/>
      <c r="DK111" s="920"/>
      <c r="DL111" s="920" t="s">
        <v>410</v>
      </c>
      <c r="DM111" s="920"/>
      <c r="DN111" s="920"/>
      <c r="DO111" s="920"/>
      <c r="DP111" s="920"/>
      <c r="DQ111" s="920" t="s">
        <v>410</v>
      </c>
      <c r="DR111" s="920"/>
      <c r="DS111" s="920"/>
      <c r="DT111" s="920"/>
      <c r="DU111" s="920"/>
      <c r="DV111" s="921" t="s">
        <v>410</v>
      </c>
      <c r="DW111" s="921"/>
      <c r="DX111" s="921"/>
      <c r="DY111" s="921"/>
      <c r="DZ111" s="922"/>
    </row>
    <row r="112" spans="1:131" s="197" customFormat="1" ht="26.25" customHeight="1" x14ac:dyDescent="0.15">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413</v>
      </c>
      <c r="AB112" s="959"/>
      <c r="AC112" s="959"/>
      <c r="AD112" s="959"/>
      <c r="AE112" s="960"/>
      <c r="AF112" s="961" t="s">
        <v>413</v>
      </c>
      <c r="AG112" s="959"/>
      <c r="AH112" s="959"/>
      <c r="AI112" s="959"/>
      <c r="AJ112" s="960"/>
      <c r="AK112" s="961" t="s">
        <v>413</v>
      </c>
      <c r="AL112" s="959"/>
      <c r="AM112" s="959"/>
      <c r="AN112" s="959"/>
      <c r="AO112" s="960"/>
      <c r="AP112" s="962" t="s">
        <v>413</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15879325</v>
      </c>
      <c r="BR112" s="920"/>
      <c r="BS112" s="920"/>
      <c r="BT112" s="920"/>
      <c r="BU112" s="920"/>
      <c r="BV112" s="920">
        <v>15640243</v>
      </c>
      <c r="BW112" s="920"/>
      <c r="BX112" s="920"/>
      <c r="BY112" s="920"/>
      <c r="BZ112" s="920"/>
      <c r="CA112" s="920">
        <v>14512959</v>
      </c>
      <c r="CB112" s="920"/>
      <c r="CC112" s="920"/>
      <c r="CD112" s="920"/>
      <c r="CE112" s="920"/>
      <c r="CF112" s="914">
        <v>69.7</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413</v>
      </c>
      <c r="DH112" s="920"/>
      <c r="DI112" s="920"/>
      <c r="DJ112" s="920"/>
      <c r="DK112" s="920"/>
      <c r="DL112" s="920" t="s">
        <v>413</v>
      </c>
      <c r="DM112" s="920"/>
      <c r="DN112" s="920"/>
      <c r="DO112" s="920"/>
      <c r="DP112" s="920"/>
      <c r="DQ112" s="920" t="s">
        <v>413</v>
      </c>
      <c r="DR112" s="920"/>
      <c r="DS112" s="920"/>
      <c r="DT112" s="920"/>
      <c r="DU112" s="920"/>
      <c r="DV112" s="921" t="s">
        <v>413</v>
      </c>
      <c r="DW112" s="921"/>
      <c r="DX112" s="921"/>
      <c r="DY112" s="921"/>
      <c r="DZ112" s="922"/>
    </row>
    <row r="113" spans="1:130" s="197"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1685025</v>
      </c>
      <c r="AB113" s="934"/>
      <c r="AC113" s="934"/>
      <c r="AD113" s="934"/>
      <c r="AE113" s="935"/>
      <c r="AF113" s="936">
        <v>1691749</v>
      </c>
      <c r="AG113" s="934"/>
      <c r="AH113" s="934"/>
      <c r="AI113" s="934"/>
      <c r="AJ113" s="935"/>
      <c r="AK113" s="936">
        <v>1453069</v>
      </c>
      <c r="AL113" s="934"/>
      <c r="AM113" s="934"/>
      <c r="AN113" s="934"/>
      <c r="AO113" s="935"/>
      <c r="AP113" s="937">
        <v>7</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303</v>
      </c>
      <c r="BR113" s="920"/>
      <c r="BS113" s="920"/>
      <c r="BT113" s="920"/>
      <c r="BU113" s="920"/>
      <c r="BV113" s="920" t="s">
        <v>413</v>
      </c>
      <c r="BW113" s="920"/>
      <c r="BX113" s="920"/>
      <c r="BY113" s="920"/>
      <c r="BZ113" s="920"/>
      <c r="CA113" s="920" t="s">
        <v>413</v>
      </c>
      <c r="CB113" s="920"/>
      <c r="CC113" s="920"/>
      <c r="CD113" s="920"/>
      <c r="CE113" s="920"/>
      <c r="CF113" s="914" t="s">
        <v>413</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413</v>
      </c>
      <c r="DH113" s="959"/>
      <c r="DI113" s="959"/>
      <c r="DJ113" s="959"/>
      <c r="DK113" s="960"/>
      <c r="DL113" s="961" t="s">
        <v>413</v>
      </c>
      <c r="DM113" s="959"/>
      <c r="DN113" s="959"/>
      <c r="DO113" s="959"/>
      <c r="DP113" s="960"/>
      <c r="DQ113" s="961" t="s">
        <v>413</v>
      </c>
      <c r="DR113" s="959"/>
      <c r="DS113" s="959"/>
      <c r="DT113" s="959"/>
      <c r="DU113" s="960"/>
      <c r="DV113" s="962" t="s">
        <v>413</v>
      </c>
      <c r="DW113" s="963"/>
      <c r="DX113" s="963"/>
      <c r="DY113" s="963"/>
      <c r="DZ113" s="964"/>
    </row>
    <row r="114" spans="1:130" s="197"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105</v>
      </c>
      <c r="AB114" s="959"/>
      <c r="AC114" s="959"/>
      <c r="AD114" s="959"/>
      <c r="AE114" s="960"/>
      <c r="AF114" s="961">
        <v>16</v>
      </c>
      <c r="AG114" s="959"/>
      <c r="AH114" s="959"/>
      <c r="AI114" s="959"/>
      <c r="AJ114" s="960"/>
      <c r="AK114" s="961" t="s">
        <v>413</v>
      </c>
      <c r="AL114" s="959"/>
      <c r="AM114" s="959"/>
      <c r="AN114" s="959"/>
      <c r="AO114" s="960"/>
      <c r="AP114" s="962" t="s">
        <v>413</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6066419</v>
      </c>
      <c r="BR114" s="920"/>
      <c r="BS114" s="920"/>
      <c r="BT114" s="920"/>
      <c r="BU114" s="920"/>
      <c r="BV114" s="920">
        <v>4760877</v>
      </c>
      <c r="BW114" s="920"/>
      <c r="BX114" s="920"/>
      <c r="BY114" s="920"/>
      <c r="BZ114" s="920"/>
      <c r="CA114" s="920">
        <v>5312991</v>
      </c>
      <c r="CB114" s="920"/>
      <c r="CC114" s="920"/>
      <c r="CD114" s="920"/>
      <c r="CE114" s="920"/>
      <c r="CF114" s="914">
        <v>25.5</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413</v>
      </c>
      <c r="DH114" s="959"/>
      <c r="DI114" s="959"/>
      <c r="DJ114" s="959"/>
      <c r="DK114" s="960"/>
      <c r="DL114" s="961" t="s">
        <v>413</v>
      </c>
      <c r="DM114" s="959"/>
      <c r="DN114" s="959"/>
      <c r="DO114" s="959"/>
      <c r="DP114" s="960"/>
      <c r="DQ114" s="961" t="s">
        <v>413</v>
      </c>
      <c r="DR114" s="959"/>
      <c r="DS114" s="959"/>
      <c r="DT114" s="959"/>
      <c r="DU114" s="960"/>
      <c r="DV114" s="962" t="s">
        <v>413</v>
      </c>
      <c r="DW114" s="963"/>
      <c r="DX114" s="963"/>
      <c r="DY114" s="963"/>
      <c r="DZ114" s="964"/>
    </row>
    <row r="115" spans="1:130" s="197"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136540</v>
      </c>
      <c r="AB115" s="934"/>
      <c r="AC115" s="934"/>
      <c r="AD115" s="934"/>
      <c r="AE115" s="935"/>
      <c r="AF115" s="936">
        <v>134135</v>
      </c>
      <c r="AG115" s="934"/>
      <c r="AH115" s="934"/>
      <c r="AI115" s="934"/>
      <c r="AJ115" s="935"/>
      <c r="AK115" s="936">
        <v>131678</v>
      </c>
      <c r="AL115" s="934"/>
      <c r="AM115" s="934"/>
      <c r="AN115" s="934"/>
      <c r="AO115" s="935"/>
      <c r="AP115" s="937">
        <v>0.6</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413</v>
      </c>
      <c r="BR115" s="920"/>
      <c r="BS115" s="920"/>
      <c r="BT115" s="920"/>
      <c r="BU115" s="920"/>
      <c r="BV115" s="920" t="s">
        <v>413</v>
      </c>
      <c r="BW115" s="920"/>
      <c r="BX115" s="920"/>
      <c r="BY115" s="920"/>
      <c r="BZ115" s="920"/>
      <c r="CA115" s="920" t="s">
        <v>413</v>
      </c>
      <c r="CB115" s="920"/>
      <c r="CC115" s="920"/>
      <c r="CD115" s="920"/>
      <c r="CE115" s="920"/>
      <c r="CF115" s="914" t="s">
        <v>413</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413</v>
      </c>
      <c r="DH115" s="959"/>
      <c r="DI115" s="959"/>
      <c r="DJ115" s="959"/>
      <c r="DK115" s="960"/>
      <c r="DL115" s="961" t="s">
        <v>413</v>
      </c>
      <c r="DM115" s="959"/>
      <c r="DN115" s="959"/>
      <c r="DO115" s="959"/>
      <c r="DP115" s="960"/>
      <c r="DQ115" s="961" t="s">
        <v>413</v>
      </c>
      <c r="DR115" s="959"/>
      <c r="DS115" s="959"/>
      <c r="DT115" s="959"/>
      <c r="DU115" s="960"/>
      <c r="DV115" s="962" t="s">
        <v>413</v>
      </c>
      <c r="DW115" s="963"/>
      <c r="DX115" s="963"/>
      <c r="DY115" s="963"/>
      <c r="DZ115" s="964"/>
    </row>
    <row r="116" spans="1:130" s="197" customFormat="1" ht="26.25" customHeight="1" x14ac:dyDescent="0.15">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16</v>
      </c>
      <c r="AB116" s="959"/>
      <c r="AC116" s="959"/>
      <c r="AD116" s="959"/>
      <c r="AE116" s="960"/>
      <c r="AF116" s="961">
        <v>145</v>
      </c>
      <c r="AG116" s="959"/>
      <c r="AH116" s="959"/>
      <c r="AI116" s="959"/>
      <c r="AJ116" s="960"/>
      <c r="AK116" s="961">
        <v>228</v>
      </c>
      <c r="AL116" s="959"/>
      <c r="AM116" s="959"/>
      <c r="AN116" s="959"/>
      <c r="AO116" s="960"/>
      <c r="AP116" s="962">
        <v>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413</v>
      </c>
      <c r="BR116" s="920"/>
      <c r="BS116" s="920"/>
      <c r="BT116" s="920"/>
      <c r="BU116" s="920"/>
      <c r="BV116" s="920" t="s">
        <v>413</v>
      </c>
      <c r="BW116" s="920"/>
      <c r="BX116" s="920"/>
      <c r="BY116" s="920"/>
      <c r="BZ116" s="920"/>
      <c r="CA116" s="920" t="s">
        <v>413</v>
      </c>
      <c r="CB116" s="920"/>
      <c r="CC116" s="920"/>
      <c r="CD116" s="920"/>
      <c r="CE116" s="920"/>
      <c r="CF116" s="914" t="s">
        <v>413</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719353</v>
      </c>
      <c r="DH116" s="959"/>
      <c r="DI116" s="959"/>
      <c r="DJ116" s="959"/>
      <c r="DK116" s="960"/>
      <c r="DL116" s="961">
        <v>636279</v>
      </c>
      <c r="DM116" s="959"/>
      <c r="DN116" s="959"/>
      <c r="DO116" s="959"/>
      <c r="DP116" s="960"/>
      <c r="DQ116" s="961">
        <v>508951</v>
      </c>
      <c r="DR116" s="959"/>
      <c r="DS116" s="959"/>
      <c r="DT116" s="959"/>
      <c r="DU116" s="960"/>
      <c r="DV116" s="962">
        <v>2.4</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6624471</v>
      </c>
      <c r="AB117" s="966"/>
      <c r="AC117" s="966"/>
      <c r="AD117" s="966"/>
      <c r="AE117" s="967"/>
      <c r="AF117" s="965">
        <v>6603873</v>
      </c>
      <c r="AG117" s="966"/>
      <c r="AH117" s="966"/>
      <c r="AI117" s="966"/>
      <c r="AJ117" s="967"/>
      <c r="AK117" s="965">
        <v>6249781</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286</v>
      </c>
      <c r="AG118" s="883"/>
      <c r="AH118" s="883"/>
      <c r="AI118" s="883"/>
      <c r="AJ118" s="884"/>
      <c r="AK118" s="882" t="s">
        <v>285</v>
      </c>
      <c r="AL118" s="883"/>
      <c r="AM118" s="883"/>
      <c r="AN118" s="883"/>
      <c r="AO118" s="884"/>
      <c r="AP118" s="990" t="s">
        <v>401</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431</v>
      </c>
      <c r="BP118" s="994"/>
      <c r="BQ118" s="985">
        <v>58244135</v>
      </c>
      <c r="BR118" s="986"/>
      <c r="BS118" s="986"/>
      <c r="BT118" s="986"/>
      <c r="BU118" s="986"/>
      <c r="BV118" s="986">
        <v>56920754</v>
      </c>
      <c r="BW118" s="986"/>
      <c r="BX118" s="986"/>
      <c r="BY118" s="986"/>
      <c r="BZ118" s="986"/>
      <c r="CA118" s="986">
        <v>57076623</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9361111</v>
      </c>
      <c r="BR119" s="927"/>
      <c r="BS119" s="927"/>
      <c r="BT119" s="927"/>
      <c r="BU119" s="927"/>
      <c r="BV119" s="927">
        <v>8998216</v>
      </c>
      <c r="BW119" s="927"/>
      <c r="BX119" s="927"/>
      <c r="BY119" s="927"/>
      <c r="BZ119" s="927"/>
      <c r="CA119" s="927">
        <v>8290692</v>
      </c>
      <c r="CB119" s="927"/>
      <c r="CC119" s="927"/>
      <c r="CD119" s="927"/>
      <c r="CE119" s="927"/>
      <c r="CF119" s="941">
        <v>39.799999999999997</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4962</v>
      </c>
      <c r="DH119" s="998"/>
      <c r="DI119" s="998"/>
      <c r="DJ119" s="998"/>
      <c r="DK119" s="999"/>
      <c r="DL119" s="1000">
        <v>1002411</v>
      </c>
      <c r="DM119" s="998"/>
      <c r="DN119" s="998"/>
      <c r="DO119" s="998"/>
      <c r="DP119" s="999"/>
      <c r="DQ119" s="1000">
        <v>942455</v>
      </c>
      <c r="DR119" s="998"/>
      <c r="DS119" s="998"/>
      <c r="DT119" s="998"/>
      <c r="DU119" s="999"/>
      <c r="DV119" s="1001">
        <v>4.5</v>
      </c>
      <c r="DW119" s="1002"/>
      <c r="DX119" s="1002"/>
      <c r="DY119" s="1002"/>
      <c r="DZ119" s="1003"/>
    </row>
    <row r="120" spans="1:130" s="197" customFormat="1" ht="26.25" customHeight="1" x14ac:dyDescent="0.15">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6931208</v>
      </c>
      <c r="BR120" s="920"/>
      <c r="BS120" s="920"/>
      <c r="BT120" s="920"/>
      <c r="BU120" s="920"/>
      <c r="BV120" s="920">
        <v>7033960</v>
      </c>
      <c r="BW120" s="920"/>
      <c r="BX120" s="920"/>
      <c r="BY120" s="920"/>
      <c r="BZ120" s="920"/>
      <c r="CA120" s="920">
        <v>7457066</v>
      </c>
      <c r="CB120" s="920"/>
      <c r="CC120" s="920"/>
      <c r="CD120" s="920"/>
      <c r="CE120" s="920"/>
      <c r="CF120" s="914">
        <v>35.799999999999997</v>
      </c>
      <c r="CG120" s="915"/>
      <c r="CH120" s="915"/>
      <c r="CI120" s="915"/>
      <c r="CJ120" s="915"/>
      <c r="CK120" s="1013" t="s">
        <v>437</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10303735</v>
      </c>
      <c r="DH120" s="927"/>
      <c r="DI120" s="927"/>
      <c r="DJ120" s="927"/>
      <c r="DK120" s="927"/>
      <c r="DL120" s="927">
        <v>10221858</v>
      </c>
      <c r="DM120" s="927"/>
      <c r="DN120" s="927"/>
      <c r="DO120" s="927"/>
      <c r="DP120" s="927"/>
      <c r="DQ120" s="927">
        <v>9248706</v>
      </c>
      <c r="DR120" s="927"/>
      <c r="DS120" s="927"/>
      <c r="DT120" s="927"/>
      <c r="DU120" s="927"/>
      <c r="DV120" s="928">
        <v>44.4</v>
      </c>
      <c r="DW120" s="928"/>
      <c r="DX120" s="928"/>
      <c r="DY120" s="928"/>
      <c r="DZ120" s="929"/>
    </row>
    <row r="121" spans="1:130" s="197" customFormat="1" ht="26.25" customHeight="1" x14ac:dyDescent="0.15">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1966</v>
      </c>
      <c r="AB121" s="959"/>
      <c r="AC121" s="959"/>
      <c r="AD121" s="959"/>
      <c r="AE121" s="960"/>
      <c r="AF121" s="961">
        <v>1966</v>
      </c>
      <c r="AG121" s="959"/>
      <c r="AH121" s="959"/>
      <c r="AI121" s="959"/>
      <c r="AJ121" s="960"/>
      <c r="AK121" s="961">
        <v>1966</v>
      </c>
      <c r="AL121" s="959"/>
      <c r="AM121" s="959"/>
      <c r="AN121" s="959"/>
      <c r="AO121" s="960"/>
      <c r="AP121" s="962">
        <v>0</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34143661</v>
      </c>
      <c r="BR121" s="986"/>
      <c r="BS121" s="986"/>
      <c r="BT121" s="986"/>
      <c r="BU121" s="986"/>
      <c r="BV121" s="986">
        <v>33835137</v>
      </c>
      <c r="BW121" s="986"/>
      <c r="BX121" s="986"/>
      <c r="BY121" s="986"/>
      <c r="BZ121" s="986"/>
      <c r="CA121" s="986">
        <v>34119624</v>
      </c>
      <c r="CB121" s="986"/>
      <c r="CC121" s="986"/>
      <c r="CD121" s="986"/>
      <c r="CE121" s="986"/>
      <c r="CF121" s="1024">
        <v>163.9</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5525220</v>
      </c>
      <c r="DH121" s="920"/>
      <c r="DI121" s="920"/>
      <c r="DJ121" s="920"/>
      <c r="DK121" s="920"/>
      <c r="DL121" s="920">
        <v>5365909</v>
      </c>
      <c r="DM121" s="920"/>
      <c r="DN121" s="920"/>
      <c r="DO121" s="920"/>
      <c r="DP121" s="920"/>
      <c r="DQ121" s="920">
        <v>5219379</v>
      </c>
      <c r="DR121" s="920"/>
      <c r="DS121" s="920"/>
      <c r="DT121" s="920"/>
      <c r="DU121" s="920"/>
      <c r="DV121" s="921">
        <v>25.1</v>
      </c>
      <c r="DW121" s="921"/>
      <c r="DX121" s="921"/>
      <c r="DY121" s="921"/>
      <c r="DZ121" s="922"/>
    </row>
    <row r="122" spans="1:130" s="197" customFormat="1" ht="26.25" customHeight="1" x14ac:dyDescent="0.15">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440</v>
      </c>
      <c r="BP122" s="994"/>
      <c r="BQ122" s="1034">
        <v>50435980</v>
      </c>
      <c r="BR122" s="1035"/>
      <c r="BS122" s="1035"/>
      <c r="BT122" s="1035"/>
      <c r="BU122" s="1035"/>
      <c r="BV122" s="1035">
        <v>49867313</v>
      </c>
      <c r="BW122" s="1035"/>
      <c r="BX122" s="1035"/>
      <c r="BY122" s="1035"/>
      <c r="BZ122" s="1035"/>
      <c r="CA122" s="1035">
        <v>49867382</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v>50370</v>
      </c>
      <c r="DH122" s="920"/>
      <c r="DI122" s="920"/>
      <c r="DJ122" s="920"/>
      <c r="DK122" s="920"/>
      <c r="DL122" s="920">
        <v>52476</v>
      </c>
      <c r="DM122" s="920"/>
      <c r="DN122" s="920"/>
      <c r="DO122" s="920"/>
      <c r="DP122" s="920"/>
      <c r="DQ122" s="920">
        <v>44874</v>
      </c>
      <c r="DR122" s="920"/>
      <c r="DS122" s="920"/>
      <c r="DT122" s="920"/>
      <c r="DU122" s="920"/>
      <c r="DV122" s="921">
        <v>0.2</v>
      </c>
      <c r="DW122" s="921"/>
      <c r="DX122" s="921"/>
      <c r="DY122" s="921"/>
      <c r="DZ122" s="922"/>
    </row>
    <row r="123" spans="1:130" s="197" customFormat="1" ht="26.25" customHeight="1" thickBot="1" x14ac:dyDescent="0.2">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131750</v>
      </c>
      <c r="AB123" s="959"/>
      <c r="AC123" s="959"/>
      <c r="AD123" s="959"/>
      <c r="AE123" s="960"/>
      <c r="AF123" s="961">
        <v>129540</v>
      </c>
      <c r="AG123" s="959"/>
      <c r="AH123" s="959"/>
      <c r="AI123" s="959"/>
      <c r="AJ123" s="960"/>
      <c r="AK123" s="961">
        <v>127329</v>
      </c>
      <c r="AL123" s="959"/>
      <c r="AM123" s="959"/>
      <c r="AN123" s="959"/>
      <c r="AO123" s="960"/>
      <c r="AP123" s="962">
        <v>0.6</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37.6</v>
      </c>
      <c r="BR123" s="1027"/>
      <c r="BS123" s="1027"/>
      <c r="BT123" s="1027"/>
      <c r="BU123" s="1027"/>
      <c r="BV123" s="1027">
        <v>33.799999999999997</v>
      </c>
      <c r="BW123" s="1027"/>
      <c r="BX123" s="1027"/>
      <c r="BY123" s="1027"/>
      <c r="BZ123" s="1027"/>
      <c r="CA123" s="1027">
        <v>34.6</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2824</v>
      </c>
      <c r="AB127" s="959"/>
      <c r="AC127" s="959"/>
      <c r="AD127" s="959"/>
      <c r="AE127" s="960"/>
      <c r="AF127" s="961">
        <v>2629</v>
      </c>
      <c r="AG127" s="959"/>
      <c r="AH127" s="959"/>
      <c r="AI127" s="959"/>
      <c r="AJ127" s="960"/>
      <c r="AK127" s="961">
        <v>2383</v>
      </c>
      <c r="AL127" s="959"/>
      <c r="AM127" s="959"/>
      <c r="AN127" s="959"/>
      <c r="AO127" s="960"/>
      <c r="AP127" s="962">
        <v>0</v>
      </c>
      <c r="AQ127" s="963"/>
      <c r="AR127" s="963"/>
      <c r="AS127" s="963"/>
      <c r="AT127" s="964"/>
      <c r="AU127" s="233"/>
      <c r="AV127" s="233"/>
      <c r="AW127" s="233"/>
      <c r="AX127" s="886" t="s">
        <v>451</v>
      </c>
      <c r="AY127" s="887"/>
      <c r="AZ127" s="887"/>
      <c r="BA127" s="887"/>
      <c r="BB127" s="887"/>
      <c r="BC127" s="887"/>
      <c r="BD127" s="887"/>
      <c r="BE127" s="888"/>
      <c r="BF127" s="1041" t="s">
        <v>111</v>
      </c>
      <c r="BG127" s="1042"/>
      <c r="BH127" s="1042"/>
      <c r="BI127" s="1042"/>
      <c r="BJ127" s="1042"/>
      <c r="BK127" s="1042"/>
      <c r="BL127" s="1051"/>
      <c r="BM127" s="1041">
        <v>12.12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636571</v>
      </c>
      <c r="AB128" s="1090"/>
      <c r="AC128" s="1090"/>
      <c r="AD128" s="1090"/>
      <c r="AE128" s="1091"/>
      <c r="AF128" s="1092">
        <v>665435</v>
      </c>
      <c r="AG128" s="1090"/>
      <c r="AH128" s="1090"/>
      <c r="AI128" s="1090"/>
      <c r="AJ128" s="1091"/>
      <c r="AK128" s="1092">
        <v>566596</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111</v>
      </c>
      <c r="BG128" s="1067"/>
      <c r="BH128" s="1067"/>
      <c r="BI128" s="1067"/>
      <c r="BJ128" s="1067"/>
      <c r="BK128" s="1067"/>
      <c r="BL128" s="1068"/>
      <c r="BM128" s="1066">
        <v>17.12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24261576</v>
      </c>
      <c r="AB129" s="959"/>
      <c r="AC129" s="959"/>
      <c r="AD129" s="959"/>
      <c r="AE129" s="960"/>
      <c r="AF129" s="961">
        <v>24380945</v>
      </c>
      <c r="AG129" s="959"/>
      <c r="AH129" s="959"/>
      <c r="AI129" s="959"/>
      <c r="AJ129" s="960"/>
      <c r="AK129" s="961">
        <v>24403210</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11.1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3548591</v>
      </c>
      <c r="AB130" s="959"/>
      <c r="AC130" s="959"/>
      <c r="AD130" s="959"/>
      <c r="AE130" s="960"/>
      <c r="AF130" s="961">
        <v>3541512</v>
      </c>
      <c r="AG130" s="959"/>
      <c r="AH130" s="959"/>
      <c r="AI130" s="959"/>
      <c r="AJ130" s="960"/>
      <c r="AK130" s="961">
        <v>3589612</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34.6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20712985</v>
      </c>
      <c r="AB131" s="998"/>
      <c r="AC131" s="998"/>
      <c r="AD131" s="998"/>
      <c r="AE131" s="999"/>
      <c r="AF131" s="1000">
        <v>20839433</v>
      </c>
      <c r="AG131" s="998"/>
      <c r="AH131" s="998"/>
      <c r="AI131" s="998"/>
      <c r="AJ131" s="999"/>
      <c r="AK131" s="1000">
        <v>20813598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11.77671398</v>
      </c>
      <c r="AB132" s="1104"/>
      <c r="AC132" s="1104"/>
      <c r="AD132" s="1104"/>
      <c r="AE132" s="1105"/>
      <c r="AF132" s="1106">
        <v>11.50187723</v>
      </c>
      <c r="AG132" s="1104"/>
      <c r="AH132" s="1104"/>
      <c r="AI132" s="1104"/>
      <c r="AJ132" s="1105"/>
      <c r="AK132" s="1106">
        <v>10.058678949999999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11.7</v>
      </c>
      <c r="AB133" s="1111"/>
      <c r="AC133" s="1111"/>
      <c r="AD133" s="1111"/>
      <c r="AE133" s="1112"/>
      <c r="AF133" s="1110">
        <v>11.7</v>
      </c>
      <c r="AG133" s="1111"/>
      <c r="AH133" s="1111"/>
      <c r="AI133" s="1111"/>
      <c r="AJ133" s="1112"/>
      <c r="AK133" s="1110">
        <v>11.1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19" t="s">
        <v>472</v>
      </c>
      <c r="H9" s="1120"/>
      <c r="I9" s="1120"/>
      <c r="J9" s="1121"/>
      <c r="K9" s="263">
        <v>6451967</v>
      </c>
      <c r="L9" s="264">
        <v>53666</v>
      </c>
      <c r="M9" s="265">
        <v>58961</v>
      </c>
      <c r="N9" s="266">
        <v>-9</v>
      </c>
    </row>
    <row r="10" spans="1:16" x14ac:dyDescent="0.15">
      <c r="A10" s="248"/>
      <c r="B10" s="244"/>
      <c r="C10" s="244"/>
      <c r="D10" s="244"/>
      <c r="E10" s="244"/>
      <c r="F10" s="244"/>
      <c r="G10" s="1119" t="s">
        <v>473</v>
      </c>
      <c r="H10" s="1120"/>
      <c r="I10" s="1120"/>
      <c r="J10" s="1121"/>
      <c r="K10" s="267">
        <v>66921</v>
      </c>
      <c r="L10" s="268">
        <v>557</v>
      </c>
      <c r="M10" s="269">
        <v>3996</v>
      </c>
      <c r="N10" s="270">
        <v>-86.1</v>
      </c>
    </row>
    <row r="11" spans="1:16" ht="13.5" customHeight="1" x14ac:dyDescent="0.15">
      <c r="A11" s="248"/>
      <c r="B11" s="244"/>
      <c r="C11" s="244"/>
      <c r="D11" s="244"/>
      <c r="E11" s="244"/>
      <c r="F11" s="244"/>
      <c r="G11" s="1119" t="s">
        <v>474</v>
      </c>
      <c r="H11" s="1120"/>
      <c r="I11" s="1120"/>
      <c r="J11" s="1121"/>
      <c r="K11" s="267">
        <v>7891</v>
      </c>
      <c r="L11" s="268">
        <v>66</v>
      </c>
      <c r="M11" s="269">
        <v>3773</v>
      </c>
      <c r="N11" s="270">
        <v>-98.3</v>
      </c>
    </row>
    <row r="12" spans="1:16" ht="13.5" customHeight="1" x14ac:dyDescent="0.15">
      <c r="A12" s="248"/>
      <c r="B12" s="244"/>
      <c r="C12" s="244"/>
      <c r="D12" s="244"/>
      <c r="E12" s="244"/>
      <c r="F12" s="244"/>
      <c r="G12" s="1119" t="s">
        <v>475</v>
      </c>
      <c r="H12" s="1120"/>
      <c r="I12" s="1120"/>
      <c r="J12" s="1121"/>
      <c r="K12" s="267">
        <v>178461</v>
      </c>
      <c r="L12" s="268">
        <v>1484</v>
      </c>
      <c r="M12" s="269">
        <v>594</v>
      </c>
      <c r="N12" s="270">
        <v>149.80000000000001</v>
      </c>
    </row>
    <row r="13" spans="1:16" ht="13.5" customHeight="1" x14ac:dyDescent="0.15">
      <c r="A13" s="248"/>
      <c r="B13" s="244"/>
      <c r="C13" s="244"/>
      <c r="D13" s="244"/>
      <c r="E13" s="244"/>
      <c r="F13" s="244"/>
      <c r="G13" s="1119" t="s">
        <v>476</v>
      </c>
      <c r="H13" s="1120"/>
      <c r="I13" s="1120"/>
      <c r="J13" s="1121"/>
      <c r="K13" s="267" t="s">
        <v>477</v>
      </c>
      <c r="L13" s="268" t="s">
        <v>477</v>
      </c>
      <c r="M13" s="269">
        <v>1</v>
      </c>
      <c r="N13" s="270" t="s">
        <v>477</v>
      </c>
    </row>
    <row r="14" spans="1:16" ht="13.5" customHeight="1" x14ac:dyDescent="0.15">
      <c r="A14" s="248"/>
      <c r="B14" s="244"/>
      <c r="C14" s="244"/>
      <c r="D14" s="244"/>
      <c r="E14" s="244"/>
      <c r="F14" s="244"/>
      <c r="G14" s="1119" t="s">
        <v>478</v>
      </c>
      <c r="H14" s="1120"/>
      <c r="I14" s="1120"/>
      <c r="J14" s="1121"/>
      <c r="K14" s="267">
        <v>262986</v>
      </c>
      <c r="L14" s="268">
        <v>2187</v>
      </c>
      <c r="M14" s="269">
        <v>2438</v>
      </c>
      <c r="N14" s="270">
        <v>-10.3</v>
      </c>
    </row>
    <row r="15" spans="1:16" ht="13.5" customHeight="1" x14ac:dyDescent="0.15">
      <c r="A15" s="248"/>
      <c r="B15" s="244"/>
      <c r="C15" s="244"/>
      <c r="D15" s="244"/>
      <c r="E15" s="244"/>
      <c r="F15" s="244"/>
      <c r="G15" s="1119" t="s">
        <v>479</v>
      </c>
      <c r="H15" s="1120"/>
      <c r="I15" s="1120"/>
      <c r="J15" s="1121"/>
      <c r="K15" s="267">
        <v>182900</v>
      </c>
      <c r="L15" s="268">
        <v>1521</v>
      </c>
      <c r="M15" s="269">
        <v>1435</v>
      </c>
      <c r="N15" s="270">
        <v>6</v>
      </c>
    </row>
    <row r="16" spans="1:16" x14ac:dyDescent="0.15">
      <c r="A16" s="248"/>
      <c r="B16" s="244"/>
      <c r="C16" s="244"/>
      <c r="D16" s="244"/>
      <c r="E16" s="244"/>
      <c r="F16" s="244"/>
      <c r="G16" s="1122" t="s">
        <v>480</v>
      </c>
      <c r="H16" s="1123"/>
      <c r="I16" s="1123"/>
      <c r="J16" s="1124"/>
      <c r="K16" s="268">
        <v>-613339</v>
      </c>
      <c r="L16" s="268">
        <v>-5102</v>
      </c>
      <c r="M16" s="269">
        <v>-6041</v>
      </c>
      <c r="N16" s="270">
        <v>-15.5</v>
      </c>
    </row>
    <row r="17" spans="1:16" x14ac:dyDescent="0.15">
      <c r="A17" s="248"/>
      <c r="B17" s="244"/>
      <c r="C17" s="244"/>
      <c r="D17" s="244"/>
      <c r="E17" s="244"/>
      <c r="F17" s="244"/>
      <c r="G17" s="1122" t="s">
        <v>170</v>
      </c>
      <c r="H17" s="1123"/>
      <c r="I17" s="1123"/>
      <c r="J17" s="1124"/>
      <c r="K17" s="268">
        <v>6537787</v>
      </c>
      <c r="L17" s="268">
        <v>54380</v>
      </c>
      <c r="M17" s="269">
        <v>65157</v>
      </c>
      <c r="N17" s="270">
        <v>-16.5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4" t="s">
        <v>485</v>
      </c>
      <c r="H21" s="1115"/>
      <c r="I21" s="1115"/>
      <c r="J21" s="1116"/>
      <c r="K21" s="280">
        <v>5.81</v>
      </c>
      <c r="L21" s="281">
        <v>6.38</v>
      </c>
      <c r="M21" s="282">
        <v>-0.56999999999999995</v>
      </c>
      <c r="N21" s="249"/>
      <c r="O21" s="283"/>
      <c r="P21" s="279"/>
    </row>
    <row r="22" spans="1:16" s="284" customFormat="1" x14ac:dyDescent="0.15">
      <c r="A22" s="279"/>
      <c r="B22" s="249"/>
      <c r="C22" s="249"/>
      <c r="D22" s="249"/>
      <c r="E22" s="249"/>
      <c r="F22" s="249"/>
      <c r="G22" s="1114" t="s">
        <v>486</v>
      </c>
      <c r="H22" s="1115"/>
      <c r="I22" s="1115"/>
      <c r="J22" s="1116"/>
      <c r="K22" s="285">
        <v>98.5</v>
      </c>
      <c r="L22" s="286">
        <v>99.2</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30" t="s">
        <v>489</v>
      </c>
      <c r="H32" s="1131"/>
      <c r="I32" s="1131"/>
      <c r="J32" s="1132"/>
      <c r="K32" s="294">
        <v>4664806</v>
      </c>
      <c r="L32" s="294">
        <v>38801</v>
      </c>
      <c r="M32" s="295">
        <v>38103</v>
      </c>
      <c r="N32" s="296">
        <v>1.8</v>
      </c>
    </row>
    <row r="33" spans="1:16" ht="13.5" customHeight="1" x14ac:dyDescent="0.15">
      <c r="A33" s="248"/>
      <c r="B33" s="244"/>
      <c r="C33" s="244"/>
      <c r="D33" s="244"/>
      <c r="E33" s="244"/>
      <c r="F33" s="244"/>
      <c r="G33" s="1130" t="s">
        <v>490</v>
      </c>
      <c r="H33" s="1131"/>
      <c r="I33" s="1131"/>
      <c r="J33" s="1132"/>
      <c r="K33" s="294" t="s">
        <v>477</v>
      </c>
      <c r="L33" s="294" t="s">
        <v>477</v>
      </c>
      <c r="M33" s="295" t="s">
        <v>477</v>
      </c>
      <c r="N33" s="296" t="s">
        <v>477</v>
      </c>
    </row>
    <row r="34" spans="1:16" ht="27" customHeight="1" x14ac:dyDescent="0.15">
      <c r="A34" s="248"/>
      <c r="B34" s="244"/>
      <c r="C34" s="244"/>
      <c r="D34" s="244"/>
      <c r="E34" s="244"/>
      <c r="F34" s="244"/>
      <c r="G34" s="1130" t="s">
        <v>491</v>
      </c>
      <c r="H34" s="1131"/>
      <c r="I34" s="1131"/>
      <c r="J34" s="1132"/>
      <c r="K34" s="294" t="s">
        <v>477</v>
      </c>
      <c r="L34" s="294" t="s">
        <v>477</v>
      </c>
      <c r="M34" s="295">
        <v>32</v>
      </c>
      <c r="N34" s="296" t="s">
        <v>477</v>
      </c>
    </row>
    <row r="35" spans="1:16" ht="27" customHeight="1" x14ac:dyDescent="0.15">
      <c r="A35" s="248"/>
      <c r="B35" s="244"/>
      <c r="C35" s="244"/>
      <c r="D35" s="244"/>
      <c r="E35" s="244"/>
      <c r="F35" s="244"/>
      <c r="G35" s="1130" t="s">
        <v>492</v>
      </c>
      <c r="H35" s="1131"/>
      <c r="I35" s="1131"/>
      <c r="J35" s="1132"/>
      <c r="K35" s="294">
        <v>1453069</v>
      </c>
      <c r="L35" s="294">
        <v>12086</v>
      </c>
      <c r="M35" s="295">
        <v>9772</v>
      </c>
      <c r="N35" s="296">
        <v>23.7</v>
      </c>
    </row>
    <row r="36" spans="1:16" ht="27" customHeight="1" x14ac:dyDescent="0.15">
      <c r="A36" s="248"/>
      <c r="B36" s="244"/>
      <c r="C36" s="244"/>
      <c r="D36" s="244"/>
      <c r="E36" s="244"/>
      <c r="F36" s="244"/>
      <c r="G36" s="1130" t="s">
        <v>493</v>
      </c>
      <c r="H36" s="1131"/>
      <c r="I36" s="1131"/>
      <c r="J36" s="1132"/>
      <c r="K36" s="294" t="s">
        <v>477</v>
      </c>
      <c r="L36" s="294" t="s">
        <v>477</v>
      </c>
      <c r="M36" s="295">
        <v>1367</v>
      </c>
      <c r="N36" s="296" t="s">
        <v>477</v>
      </c>
    </row>
    <row r="37" spans="1:16" ht="13.5" customHeight="1" x14ac:dyDescent="0.15">
      <c r="A37" s="248"/>
      <c r="B37" s="244"/>
      <c r="C37" s="244"/>
      <c r="D37" s="244"/>
      <c r="E37" s="244"/>
      <c r="F37" s="244"/>
      <c r="G37" s="1130" t="s">
        <v>494</v>
      </c>
      <c r="H37" s="1131"/>
      <c r="I37" s="1131"/>
      <c r="J37" s="1132"/>
      <c r="K37" s="294">
        <v>131678</v>
      </c>
      <c r="L37" s="294">
        <v>1095</v>
      </c>
      <c r="M37" s="295">
        <v>888</v>
      </c>
      <c r="N37" s="296">
        <v>23.3</v>
      </c>
    </row>
    <row r="38" spans="1:16" ht="27" customHeight="1" x14ac:dyDescent="0.15">
      <c r="A38" s="248"/>
      <c r="B38" s="244"/>
      <c r="C38" s="244"/>
      <c r="D38" s="244"/>
      <c r="E38" s="244"/>
      <c r="F38" s="244"/>
      <c r="G38" s="1133" t="s">
        <v>495</v>
      </c>
      <c r="H38" s="1134"/>
      <c r="I38" s="1134"/>
      <c r="J38" s="1135"/>
      <c r="K38" s="297">
        <v>228</v>
      </c>
      <c r="L38" s="297">
        <v>2</v>
      </c>
      <c r="M38" s="298">
        <v>2</v>
      </c>
      <c r="N38" s="299">
        <v>0</v>
      </c>
      <c r="O38" s="293"/>
    </row>
    <row r="39" spans="1:16" x14ac:dyDescent="0.15">
      <c r="A39" s="248"/>
      <c r="B39" s="244"/>
      <c r="C39" s="244"/>
      <c r="D39" s="244"/>
      <c r="E39" s="244"/>
      <c r="F39" s="244"/>
      <c r="G39" s="1133" t="s">
        <v>496</v>
      </c>
      <c r="H39" s="1134"/>
      <c r="I39" s="1134"/>
      <c r="J39" s="1135"/>
      <c r="K39" s="300">
        <v>-566596</v>
      </c>
      <c r="L39" s="300">
        <v>-4713</v>
      </c>
      <c r="M39" s="301">
        <v>-6931</v>
      </c>
      <c r="N39" s="302">
        <v>-32</v>
      </c>
      <c r="O39" s="293"/>
    </row>
    <row r="40" spans="1:16" ht="27" customHeight="1" x14ac:dyDescent="0.15">
      <c r="A40" s="248"/>
      <c r="B40" s="244"/>
      <c r="C40" s="244"/>
      <c r="D40" s="244"/>
      <c r="E40" s="244"/>
      <c r="F40" s="244"/>
      <c r="G40" s="1130" t="s">
        <v>497</v>
      </c>
      <c r="H40" s="1131"/>
      <c r="I40" s="1131"/>
      <c r="J40" s="1132"/>
      <c r="K40" s="300">
        <v>-3589612</v>
      </c>
      <c r="L40" s="300">
        <v>-29857</v>
      </c>
      <c r="M40" s="301">
        <v>-31548</v>
      </c>
      <c r="N40" s="302">
        <v>-5.4</v>
      </c>
      <c r="O40" s="293"/>
    </row>
    <row r="41" spans="1:16" x14ac:dyDescent="0.15">
      <c r="A41" s="248"/>
      <c r="B41" s="244"/>
      <c r="C41" s="244"/>
      <c r="D41" s="244"/>
      <c r="E41" s="244"/>
      <c r="F41" s="244"/>
      <c r="G41" s="1136" t="s">
        <v>280</v>
      </c>
      <c r="H41" s="1137"/>
      <c r="I41" s="1137"/>
      <c r="J41" s="1138"/>
      <c r="K41" s="294">
        <v>2093573</v>
      </c>
      <c r="L41" s="300">
        <v>17414</v>
      </c>
      <c r="M41" s="301">
        <v>11686</v>
      </c>
      <c r="N41" s="302">
        <v>49</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5" t="s">
        <v>467</v>
      </c>
      <c r="J49" s="1127" t="s">
        <v>501</v>
      </c>
      <c r="K49" s="1128"/>
      <c r="L49" s="1128"/>
      <c r="M49" s="1128"/>
      <c r="N49" s="1129"/>
    </row>
    <row r="50" spans="1:14" x14ac:dyDescent="0.15">
      <c r="A50" s="248"/>
      <c r="B50" s="244"/>
      <c r="C50" s="244"/>
      <c r="D50" s="244"/>
      <c r="E50" s="244"/>
      <c r="F50" s="244"/>
      <c r="G50" s="312"/>
      <c r="H50" s="313"/>
      <c r="I50" s="1126"/>
      <c r="J50" s="314" t="s">
        <v>502</v>
      </c>
      <c r="K50" s="315" t="s">
        <v>503</v>
      </c>
      <c r="L50" s="316" t="s">
        <v>504</v>
      </c>
      <c r="M50" s="317" t="s">
        <v>505</v>
      </c>
      <c r="N50" s="318" t="s">
        <v>506</v>
      </c>
    </row>
    <row r="51" spans="1:14" x14ac:dyDescent="0.15">
      <c r="A51" s="248"/>
      <c r="B51" s="244"/>
      <c r="C51" s="244"/>
      <c r="D51" s="244"/>
      <c r="E51" s="244"/>
      <c r="F51" s="244"/>
      <c r="G51" s="310" t="s">
        <v>507</v>
      </c>
      <c r="H51" s="311"/>
      <c r="I51" s="319">
        <v>4913502</v>
      </c>
      <c r="J51" s="320">
        <v>40404</v>
      </c>
      <c r="K51" s="321">
        <v>74.5</v>
      </c>
      <c r="L51" s="322">
        <v>51263</v>
      </c>
      <c r="M51" s="323">
        <v>-4.9000000000000004</v>
      </c>
      <c r="N51" s="324">
        <v>79.400000000000006</v>
      </c>
    </row>
    <row r="52" spans="1:14" x14ac:dyDescent="0.15">
      <c r="A52" s="248"/>
      <c r="B52" s="244"/>
      <c r="C52" s="244"/>
      <c r="D52" s="244"/>
      <c r="E52" s="244"/>
      <c r="F52" s="244"/>
      <c r="G52" s="325"/>
      <c r="H52" s="326" t="s">
        <v>508</v>
      </c>
      <c r="I52" s="327">
        <v>4049219</v>
      </c>
      <c r="J52" s="328">
        <v>33297</v>
      </c>
      <c r="K52" s="329">
        <v>73.400000000000006</v>
      </c>
      <c r="L52" s="330">
        <v>29061</v>
      </c>
      <c r="M52" s="331">
        <v>-15.2</v>
      </c>
      <c r="N52" s="332">
        <v>88.6</v>
      </c>
    </row>
    <row r="53" spans="1:14" x14ac:dyDescent="0.15">
      <c r="A53" s="248"/>
      <c r="B53" s="244"/>
      <c r="C53" s="244"/>
      <c r="D53" s="244"/>
      <c r="E53" s="244"/>
      <c r="F53" s="244"/>
      <c r="G53" s="310" t="s">
        <v>509</v>
      </c>
      <c r="H53" s="311"/>
      <c r="I53" s="319">
        <v>2586173</v>
      </c>
      <c r="J53" s="320">
        <v>21384</v>
      </c>
      <c r="K53" s="321">
        <v>-47.1</v>
      </c>
      <c r="L53" s="322">
        <v>41433</v>
      </c>
      <c r="M53" s="323">
        <v>-19.2</v>
      </c>
      <c r="N53" s="324">
        <v>-27.9</v>
      </c>
    </row>
    <row r="54" spans="1:14" x14ac:dyDescent="0.15">
      <c r="A54" s="248"/>
      <c r="B54" s="244"/>
      <c r="C54" s="244"/>
      <c r="D54" s="244"/>
      <c r="E54" s="244"/>
      <c r="F54" s="244"/>
      <c r="G54" s="325"/>
      <c r="H54" s="326" t="s">
        <v>508</v>
      </c>
      <c r="I54" s="327">
        <v>2127489</v>
      </c>
      <c r="J54" s="328">
        <v>17591</v>
      </c>
      <c r="K54" s="329">
        <v>-47.2</v>
      </c>
      <c r="L54" s="330">
        <v>22351</v>
      </c>
      <c r="M54" s="331">
        <v>-23.1</v>
      </c>
      <c r="N54" s="332">
        <v>-24.1</v>
      </c>
    </row>
    <row r="55" spans="1:14" x14ac:dyDescent="0.15">
      <c r="A55" s="248"/>
      <c r="B55" s="244"/>
      <c r="C55" s="244"/>
      <c r="D55" s="244"/>
      <c r="E55" s="244"/>
      <c r="F55" s="244"/>
      <c r="G55" s="310" t="s">
        <v>510</v>
      </c>
      <c r="H55" s="311"/>
      <c r="I55" s="319">
        <v>3246379</v>
      </c>
      <c r="J55" s="320">
        <v>26864</v>
      </c>
      <c r="K55" s="321">
        <v>25.6</v>
      </c>
      <c r="L55" s="322">
        <v>43493</v>
      </c>
      <c r="M55" s="323">
        <v>5</v>
      </c>
      <c r="N55" s="324">
        <v>20.6</v>
      </c>
    </row>
    <row r="56" spans="1:14" x14ac:dyDescent="0.15">
      <c r="A56" s="248"/>
      <c r="B56" s="244"/>
      <c r="C56" s="244"/>
      <c r="D56" s="244"/>
      <c r="E56" s="244"/>
      <c r="F56" s="244"/>
      <c r="G56" s="325"/>
      <c r="H56" s="326" t="s">
        <v>508</v>
      </c>
      <c r="I56" s="327">
        <v>1916397</v>
      </c>
      <c r="J56" s="328">
        <v>15858</v>
      </c>
      <c r="K56" s="329">
        <v>-9.9</v>
      </c>
      <c r="L56" s="330">
        <v>23254</v>
      </c>
      <c r="M56" s="331">
        <v>4</v>
      </c>
      <c r="N56" s="332">
        <v>-13.9</v>
      </c>
    </row>
    <row r="57" spans="1:14" x14ac:dyDescent="0.15">
      <c r="A57" s="248"/>
      <c r="B57" s="244"/>
      <c r="C57" s="244"/>
      <c r="D57" s="244"/>
      <c r="E57" s="244"/>
      <c r="F57" s="244"/>
      <c r="G57" s="310" t="s">
        <v>511</v>
      </c>
      <c r="H57" s="311"/>
      <c r="I57" s="319">
        <v>5580589</v>
      </c>
      <c r="J57" s="320">
        <v>46195</v>
      </c>
      <c r="K57" s="321">
        <v>72</v>
      </c>
      <c r="L57" s="322">
        <v>50840</v>
      </c>
      <c r="M57" s="323">
        <v>16.899999999999999</v>
      </c>
      <c r="N57" s="324">
        <v>55.1</v>
      </c>
    </row>
    <row r="58" spans="1:14" x14ac:dyDescent="0.15">
      <c r="A58" s="248"/>
      <c r="B58" s="244"/>
      <c r="C58" s="244"/>
      <c r="D58" s="244"/>
      <c r="E58" s="244"/>
      <c r="F58" s="244"/>
      <c r="G58" s="325"/>
      <c r="H58" s="326" t="s">
        <v>508</v>
      </c>
      <c r="I58" s="327">
        <v>2207338</v>
      </c>
      <c r="J58" s="328">
        <v>18272</v>
      </c>
      <c r="K58" s="329">
        <v>15.2</v>
      </c>
      <c r="L58" s="330">
        <v>25367</v>
      </c>
      <c r="M58" s="331">
        <v>9.1</v>
      </c>
      <c r="N58" s="332">
        <v>6.1</v>
      </c>
    </row>
    <row r="59" spans="1:14" x14ac:dyDescent="0.15">
      <c r="A59" s="248"/>
      <c r="B59" s="244"/>
      <c r="C59" s="244"/>
      <c r="D59" s="244"/>
      <c r="E59" s="244"/>
      <c r="F59" s="244"/>
      <c r="G59" s="310" t="s">
        <v>512</v>
      </c>
      <c r="H59" s="311"/>
      <c r="I59" s="319">
        <v>6861740</v>
      </c>
      <c r="J59" s="320">
        <v>57074</v>
      </c>
      <c r="K59" s="321">
        <v>23.6</v>
      </c>
      <c r="L59" s="322">
        <v>53605</v>
      </c>
      <c r="M59" s="323">
        <v>5.4</v>
      </c>
      <c r="N59" s="324">
        <v>18.2</v>
      </c>
    </row>
    <row r="60" spans="1:14" x14ac:dyDescent="0.15">
      <c r="A60" s="248"/>
      <c r="B60" s="244"/>
      <c r="C60" s="244"/>
      <c r="D60" s="244"/>
      <c r="E60" s="244"/>
      <c r="F60" s="244"/>
      <c r="G60" s="325"/>
      <c r="H60" s="326" t="s">
        <v>508</v>
      </c>
      <c r="I60" s="333">
        <v>2224792</v>
      </c>
      <c r="J60" s="328">
        <v>18505</v>
      </c>
      <c r="K60" s="329">
        <v>1.3</v>
      </c>
      <c r="L60" s="330">
        <v>28343</v>
      </c>
      <c r="M60" s="331">
        <v>11.7</v>
      </c>
      <c r="N60" s="332">
        <v>-10.4</v>
      </c>
    </row>
    <row r="61" spans="1:14" x14ac:dyDescent="0.15">
      <c r="A61" s="248"/>
      <c r="B61" s="244"/>
      <c r="C61" s="244"/>
      <c r="D61" s="244"/>
      <c r="E61" s="244"/>
      <c r="F61" s="244"/>
      <c r="G61" s="310" t="s">
        <v>513</v>
      </c>
      <c r="H61" s="334"/>
      <c r="I61" s="335">
        <v>4637677</v>
      </c>
      <c r="J61" s="336">
        <v>38384</v>
      </c>
      <c r="K61" s="337">
        <v>29.7</v>
      </c>
      <c r="L61" s="338">
        <v>48127</v>
      </c>
      <c r="M61" s="339">
        <v>0.6</v>
      </c>
      <c r="N61" s="324">
        <v>29.1</v>
      </c>
    </row>
    <row r="62" spans="1:14" x14ac:dyDescent="0.15">
      <c r="A62" s="248"/>
      <c r="B62" s="244"/>
      <c r="C62" s="244"/>
      <c r="D62" s="244"/>
      <c r="E62" s="244"/>
      <c r="F62" s="244"/>
      <c r="G62" s="325"/>
      <c r="H62" s="326" t="s">
        <v>508</v>
      </c>
      <c r="I62" s="327">
        <v>2505047</v>
      </c>
      <c r="J62" s="328">
        <v>20705</v>
      </c>
      <c r="K62" s="329">
        <v>6.6</v>
      </c>
      <c r="L62" s="330">
        <v>25675</v>
      </c>
      <c r="M62" s="331">
        <v>-2.7</v>
      </c>
      <c r="N62" s="332">
        <v>9.3000000000000007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12.38</v>
      </c>
      <c r="G47" s="12">
        <v>12.34</v>
      </c>
      <c r="H47" s="12">
        <v>11.92</v>
      </c>
      <c r="I47" s="12">
        <v>11.46</v>
      </c>
      <c r="J47" s="13">
        <v>11.68</v>
      </c>
    </row>
    <row r="48" spans="2:10" ht="57.75" customHeight="1" x14ac:dyDescent="0.15">
      <c r="B48" s="14"/>
      <c r="C48" s="1141" t="s">
        <v>4</v>
      </c>
      <c r="D48" s="1141"/>
      <c r="E48" s="1142"/>
      <c r="F48" s="15">
        <v>2.06</v>
      </c>
      <c r="G48" s="16">
        <v>2.37</v>
      </c>
      <c r="H48" s="16">
        <v>2.21</v>
      </c>
      <c r="I48" s="16">
        <v>2.87</v>
      </c>
      <c r="J48" s="17">
        <v>2.68</v>
      </c>
    </row>
    <row r="49" spans="2:10" ht="57.75" customHeight="1" thickBot="1" x14ac:dyDescent="0.2">
      <c r="B49" s="18"/>
      <c r="C49" s="1143" t="s">
        <v>5</v>
      </c>
      <c r="D49" s="1143"/>
      <c r="E49" s="1144"/>
      <c r="F49" s="19">
        <v>1.02</v>
      </c>
      <c r="G49" s="20">
        <v>0.23</v>
      </c>
      <c r="H49" s="20" t="s">
        <v>520</v>
      </c>
      <c r="I49" s="20">
        <v>0.27</v>
      </c>
      <c r="J49" s="21">
        <v>0.05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521</v>
      </c>
      <c r="D34" s="1151"/>
      <c r="E34" s="1152"/>
      <c r="F34" s="32">
        <v>3.01</v>
      </c>
      <c r="G34" s="33">
        <v>3.75</v>
      </c>
      <c r="H34" s="33">
        <v>4.1399999999999997</v>
      </c>
      <c r="I34" s="33">
        <v>4.3099999999999996</v>
      </c>
      <c r="J34" s="34">
        <v>4.49</v>
      </c>
      <c r="K34" s="22"/>
      <c r="L34" s="22"/>
      <c r="M34" s="22"/>
      <c r="N34" s="22"/>
      <c r="O34" s="22"/>
      <c r="P34" s="22"/>
    </row>
    <row r="35" spans="1:16" ht="39" customHeight="1" x14ac:dyDescent="0.15">
      <c r="A35" s="22"/>
      <c r="B35" s="35"/>
      <c r="C35" s="1145" t="s">
        <v>522</v>
      </c>
      <c r="D35" s="1146"/>
      <c r="E35" s="1147"/>
      <c r="F35" s="36">
        <v>2.38</v>
      </c>
      <c r="G35" s="37">
        <v>3.19</v>
      </c>
      <c r="H35" s="37">
        <v>3.78</v>
      </c>
      <c r="I35" s="37">
        <v>4.67</v>
      </c>
      <c r="J35" s="38">
        <v>4.3600000000000003</v>
      </c>
      <c r="K35" s="22"/>
      <c r="L35" s="22"/>
      <c r="M35" s="22"/>
      <c r="N35" s="22"/>
      <c r="O35" s="22"/>
      <c r="P35" s="22"/>
    </row>
    <row r="36" spans="1:16" ht="39" customHeight="1" x14ac:dyDescent="0.15">
      <c r="A36" s="22"/>
      <c r="B36" s="35"/>
      <c r="C36" s="1145" t="s">
        <v>523</v>
      </c>
      <c r="D36" s="1146"/>
      <c r="E36" s="1147"/>
      <c r="F36" s="36">
        <v>2.0499999999999998</v>
      </c>
      <c r="G36" s="37">
        <v>2.37</v>
      </c>
      <c r="H36" s="37">
        <v>2.2000000000000002</v>
      </c>
      <c r="I36" s="37">
        <v>2.86</v>
      </c>
      <c r="J36" s="38">
        <v>2.68</v>
      </c>
      <c r="K36" s="22"/>
      <c r="L36" s="22"/>
      <c r="M36" s="22"/>
      <c r="N36" s="22"/>
      <c r="O36" s="22"/>
      <c r="P36" s="22"/>
    </row>
    <row r="37" spans="1:16" ht="39" customHeight="1" x14ac:dyDescent="0.15">
      <c r="A37" s="22"/>
      <c r="B37" s="35"/>
      <c r="C37" s="1145" t="s">
        <v>524</v>
      </c>
      <c r="D37" s="1146"/>
      <c r="E37" s="1147"/>
      <c r="F37" s="36">
        <v>2.67</v>
      </c>
      <c r="G37" s="37">
        <v>2.92</v>
      </c>
      <c r="H37" s="37">
        <v>3.02</v>
      </c>
      <c r="I37" s="37">
        <v>1.81</v>
      </c>
      <c r="J37" s="38">
        <v>1.61</v>
      </c>
      <c r="K37" s="22"/>
      <c r="L37" s="22"/>
      <c r="M37" s="22"/>
      <c r="N37" s="22"/>
      <c r="O37" s="22"/>
      <c r="P37" s="22"/>
    </row>
    <row r="38" spans="1:16" ht="39" customHeight="1" x14ac:dyDescent="0.15">
      <c r="A38" s="22"/>
      <c r="B38" s="35"/>
      <c r="C38" s="1145" t="s">
        <v>525</v>
      </c>
      <c r="D38" s="1146"/>
      <c r="E38" s="1147"/>
      <c r="F38" s="36">
        <v>0.24</v>
      </c>
      <c r="G38" s="37">
        <v>0.04</v>
      </c>
      <c r="H38" s="37">
        <v>0.28000000000000003</v>
      </c>
      <c r="I38" s="37">
        <v>0.2</v>
      </c>
      <c r="J38" s="38">
        <v>0.37</v>
      </c>
      <c r="K38" s="22"/>
      <c r="L38" s="22"/>
      <c r="M38" s="22"/>
      <c r="N38" s="22"/>
      <c r="O38" s="22"/>
      <c r="P38" s="22"/>
    </row>
    <row r="39" spans="1:16" ht="39" customHeight="1" x14ac:dyDescent="0.15">
      <c r="A39" s="22"/>
      <c r="B39" s="35"/>
      <c r="C39" s="1145" t="s">
        <v>526</v>
      </c>
      <c r="D39" s="1146"/>
      <c r="E39" s="1147"/>
      <c r="F39" s="36">
        <v>0.01</v>
      </c>
      <c r="G39" s="37">
        <v>0.01</v>
      </c>
      <c r="H39" s="37">
        <v>0.01</v>
      </c>
      <c r="I39" s="37">
        <v>0.01</v>
      </c>
      <c r="J39" s="38">
        <v>0.01</v>
      </c>
      <c r="K39" s="22"/>
      <c r="L39" s="22"/>
      <c r="M39" s="22"/>
      <c r="N39" s="22"/>
      <c r="O39" s="22"/>
      <c r="P39" s="22"/>
    </row>
    <row r="40" spans="1:16" ht="39" customHeight="1" x14ac:dyDescent="0.15">
      <c r="A40" s="22"/>
      <c r="B40" s="35"/>
      <c r="C40" s="1145" t="s">
        <v>527</v>
      </c>
      <c r="D40" s="1146"/>
      <c r="E40" s="1147"/>
      <c r="F40" s="36">
        <v>0</v>
      </c>
      <c r="G40" s="37">
        <v>0</v>
      </c>
      <c r="H40" s="37">
        <v>0</v>
      </c>
      <c r="I40" s="37">
        <v>0</v>
      </c>
      <c r="J40" s="38">
        <v>0</v>
      </c>
      <c r="K40" s="22"/>
      <c r="L40" s="22"/>
      <c r="M40" s="22"/>
      <c r="N40" s="22"/>
      <c r="O40" s="22"/>
      <c r="P40" s="22"/>
    </row>
    <row r="41" spans="1:16" ht="39" customHeight="1" x14ac:dyDescent="0.15">
      <c r="A41" s="22"/>
      <c r="B41" s="35"/>
      <c r="C41" s="1145" t="s">
        <v>528</v>
      </c>
      <c r="D41" s="1146"/>
      <c r="E41" s="1147"/>
      <c r="F41" s="36" t="s">
        <v>529</v>
      </c>
      <c r="G41" s="37" t="s">
        <v>530</v>
      </c>
      <c r="H41" s="37" t="s">
        <v>531</v>
      </c>
      <c r="I41" s="37">
        <v>0</v>
      </c>
      <c r="J41" s="38">
        <v>0</v>
      </c>
      <c r="K41" s="22"/>
      <c r="L41" s="22"/>
      <c r="M41" s="22"/>
      <c r="N41" s="22"/>
      <c r="O41" s="22"/>
      <c r="P41" s="22"/>
    </row>
    <row r="42" spans="1:16" ht="39" customHeight="1" x14ac:dyDescent="0.15">
      <c r="A42" s="22"/>
      <c r="B42" s="39"/>
      <c r="C42" s="1145" t="s">
        <v>532</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533</v>
      </c>
      <c r="D43" s="1149"/>
      <c r="E43" s="1150"/>
      <c r="F43" s="41">
        <v>0</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4524</v>
      </c>
      <c r="L45" s="60">
        <v>4826</v>
      </c>
      <c r="M45" s="60">
        <v>4803</v>
      </c>
      <c r="N45" s="60">
        <v>4778</v>
      </c>
      <c r="O45" s="61">
        <v>4665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1770</v>
      </c>
      <c r="L48" s="64">
        <v>1743</v>
      </c>
      <c r="M48" s="64">
        <v>1685</v>
      </c>
      <c r="N48" s="64">
        <v>1692</v>
      </c>
      <c r="O48" s="65">
        <v>1453</v>
      </c>
      <c r="P48" s="48"/>
      <c r="Q48" s="48"/>
      <c r="R48" s="48"/>
      <c r="S48" s="48"/>
      <c r="T48" s="48"/>
      <c r="U48" s="48"/>
    </row>
    <row r="49" spans="1:21" ht="30.75" customHeight="1" x14ac:dyDescent="0.15">
      <c r="A49" s="48"/>
      <c r="B49" s="1163"/>
      <c r="C49" s="1164"/>
      <c r="D49" s="62"/>
      <c r="E49" s="1155" t="s">
        <v>16</v>
      </c>
      <c r="F49" s="1155"/>
      <c r="G49" s="1155"/>
      <c r="H49" s="1155"/>
      <c r="I49" s="1155"/>
      <c r="J49" s="1156"/>
      <c r="K49" s="63">
        <v>1</v>
      </c>
      <c r="L49" s="64">
        <v>0</v>
      </c>
      <c r="M49" s="64">
        <v>0</v>
      </c>
      <c r="N49" s="64">
        <v>0</v>
      </c>
      <c r="O49" s="65" t="s">
        <v>477</v>
      </c>
      <c r="P49" s="48"/>
      <c r="Q49" s="48"/>
      <c r="R49" s="48"/>
      <c r="S49" s="48"/>
      <c r="T49" s="48"/>
      <c r="U49" s="48"/>
    </row>
    <row r="50" spans="1:21" ht="30.75" customHeight="1" x14ac:dyDescent="0.15">
      <c r="A50" s="48"/>
      <c r="B50" s="1163"/>
      <c r="C50" s="1164"/>
      <c r="D50" s="62"/>
      <c r="E50" s="1155" t="s">
        <v>17</v>
      </c>
      <c r="F50" s="1155"/>
      <c r="G50" s="1155"/>
      <c r="H50" s="1155"/>
      <c r="I50" s="1155"/>
      <c r="J50" s="1156"/>
      <c r="K50" s="63">
        <v>427</v>
      </c>
      <c r="L50" s="64">
        <v>168</v>
      </c>
      <c r="M50" s="64">
        <v>137</v>
      </c>
      <c r="N50" s="64">
        <v>134</v>
      </c>
      <c r="O50" s="65">
        <v>132</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4345</v>
      </c>
      <c r="L52" s="64">
        <v>4266</v>
      </c>
      <c r="M52" s="64">
        <v>4186</v>
      </c>
      <c r="N52" s="64">
        <v>4207</v>
      </c>
      <c r="O52" s="65">
        <v>4156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2378</v>
      </c>
      <c r="L53" s="69">
        <v>2471</v>
      </c>
      <c r="M53" s="69">
        <v>2439</v>
      </c>
      <c r="N53" s="69">
        <v>2397</v>
      </c>
      <c r="O53" s="70">
        <v>2094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2016-04-18T04:23:43Z</cp:lastPrinted>
  <dcterms:created xsi:type="dcterms:W3CDTF">2016-02-15T00:18:32Z</dcterms:created>
  <dcterms:modified xsi:type="dcterms:W3CDTF">2016-04-18T08:11:27Z</dcterms:modified>
  <cp:category/>
</cp:coreProperties>
</file>