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W36" i="9"/>
  <c r="BE36" i="9"/>
  <c r="C36" i="9"/>
  <c r="CO35" i="9"/>
  <c r="CO36" i="9" s="1"/>
  <c r="BW35" i="9"/>
  <c r="BE35" i="9"/>
  <c r="CO34" i="9"/>
  <c r="BW34" i="9"/>
  <c r="BE34" i="9"/>
  <c r="C34" i="9"/>
  <c r="C35" i="9" s="1"/>
  <c r="U34" i="9" s="1"/>
  <c r="U35" i="9" s="1"/>
  <c r="U36" i="9" s="1"/>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<sst xmlns="http://schemas.openxmlformats.org/spreadsheetml/2006/main" count="969" uniqueCount="549">
  <si>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</si>
  <si>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</si>
  <si>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</si>
  <si>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</si>
  <si>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</si>
  <si>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</si>
  <si>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</si>
  <si>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</si>
  <si>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</si>
  <si>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</si>
  <si>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</si>
  <si>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</si>
  <si>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</si>
  <si>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</si>
  <si>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</si>
  <si>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</si>
  <si>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</si>
  <si>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</si>
  <si>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</si>
  <si>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</si>
  <si>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</si>
  <si>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</si>
  <si>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</si>
  <si>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</si>
  <si>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</si>
  <si>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</si>
  <si>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</si>
  <si>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</si>
  <si>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</si>
  <si>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</si>
  <si>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</si>
  <si>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</si>
  <si>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</si>
  <si>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</si>
  <si>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</si>
  <si>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</si>
  <si>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</si>
  <si>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</si>
  <si>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</si>
  <si>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</si>
  <si>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</si>
  <si>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</si>
  <si>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</si>
  <si>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</si>
  <si>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</si>
  <si>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</si>
  <si>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</si>
  <si>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</si>
  <si>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</si>
  <si>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</si>
  <si>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</si>
  <si>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</si>
  <si>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</si>
  <si>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</si>
  <si>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</si>
  <si>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</si>
  <si>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</si>
  <si>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</si>
  <si>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</si>
  <si>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</si>
  <si>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</si>
  <si>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</si>
  <si>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</si>
  <si>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</si>
  <si>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</si>
  <si>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</si>
  <si>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</si>
  <si>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</si>
  <si>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</si>
  <si>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</si>
  <si>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</si>
  <si>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</si>
  <si>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</si>
  <si>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</si>
  <si>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</si>
  <si>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</si>
  <si>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</si>
  <si>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</si>
  <si>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</si>
  <si>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</si>
  <si>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</si>
  <si>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</si>
  <si>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</si>
  <si>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</si>
  <si>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</si>
  <si>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</si>
  <si>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</si>
  <si>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</si>
  <si>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</si>
  <si>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</si>
  <si>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</si>
  <si>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</si>
  <si>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</si>
  <si>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</si>
  <si>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</si>
  <si>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</si>
  <si>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</si>
  <si>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</si>
  <si>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</si>
  <si>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</si>
  <si>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</si>
  <si>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</si>
  <si>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</si>
  <si>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</si>
  <si>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</si>
  <si>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</si>
  <si>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</si>
  <si>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</si>
  <si>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</si>
  <si>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</si>
  <si>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</si>
  <si>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</si>
  <si>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</si>
  <si>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</si>
  <si>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</si>
  <si>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</si>
  <si>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</si>
  <si>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</si>
  <si>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</si>
  <si>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</si>
  <si>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</si>
  <si>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</si>
  <si>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</si>
  <si>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</si>
  <si>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</si>
  <si>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</si>
  <si>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</si>
  <si>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</si>
  <si>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</si>
  <si>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</si>
  <si>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</si>
  <si>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</si>
  <si>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</si>
  <si>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</si>
  <si>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</si>
  <si>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</si>
  <si>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</si>
  <si>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</si>
  <si>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</si>
  <si>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</si>
  <si>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</si>
  <si>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</si>
  <si>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</si>
  <si>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</si>
  <si>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</si>
  <si>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</si>
  <si>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</si>
  <si>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</si>
  <si>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</si>
  <si>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</si>
  <si>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</si>
  <si>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</si>
  <si>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</si>
  <si>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</si>
  <si>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</si>
  <si>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</si>
  <si>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</si>
  <si>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</si>
  <si>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</si>
  <si>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</si>
  <si>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</si>
  <si>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</si>
  <si>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</si>
  <si>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</si>
  <si>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</si>
  <si>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</si>
  <si>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</si>
  <si>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</si>
  <si>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</si>
  <si>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</si>
  <si>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</si>
  <si>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</si>
  <si>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</si>
  <si>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</si>
  <si>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</si>
  <si>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</si>
  <si>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</si>
  <si>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</si>
  <si>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</si>
  <si>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</si>
  <si>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</si>
  <si>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</si>
  <si>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</si>
  <si>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</si>
  <si>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</si>
  <si>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</si>
  <si>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</si>
  <si>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</si>
  <si>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</si>
  <si>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</si>
  <si>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</si>
  <si>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</si>
  <si>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</si>
  <si>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</si>
  <si>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北海道江別市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</si>
  <si>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</si>
  <si>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</si>
  <si>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</si>
  <si>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</si>
  <si>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</si>
  <si>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</si>
  <si>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</si>
  <si>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</si>
  <si>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</si>
  <si>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</si>
  <si>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</si>
  <si>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</si>
  <si>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</si>
  <si>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</si>
  <si>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</si>
  <si>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</si>
  <si>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</si>
  <si>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</si>
  <si>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</si>
  <si>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</si>
  <si>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</si>
  <si>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</si>
  <si>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</si>
  <si>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</si>
  <si>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</si>
  <si>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</si>
  <si>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</si>
  <si>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</si>
  <si>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</si>
  <si>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</si>
  <si>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</si>
  <si>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</si>
  <si>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</si>
  <si>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</si>
  <si>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</si>
  <si>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</si>
  <si>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</si>
  <si>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</si>
  <si>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</si>
  <si>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</si>
  <si>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</si>
  <si>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</si>
  <si>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</si>
  <si>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</si>
  <si>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</si>
  <si>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</si>
  <si>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</si>
  <si>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</si>
  <si>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</si>
  <si>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</si>
  <si>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</si>
  <si>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</si>
  <si>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</si>
  <si>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</si>
  <si>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</si>
  <si>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</si>
  <si>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</si>
  <si>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</si>
  <si>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</si>
  <si>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</si>
  <si>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</si>
  <si>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</si>
  <si>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</si>
  <si>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</si>
  <si>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</si>
  <si>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</si>
  <si>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</si>
  <si>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</si>
  <si>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</si>
  <si>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</si>
  <si>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</si>
  <si>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</si>
  <si>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</si>
  <si>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</si>
  <si>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</si>
  <si>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</si>
  <si>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</si>
  <si>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</si>
  <si>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</si>
  <si>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</si>
  <si>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</si>
  <si>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</si>
  <si>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</si>
  <si>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</si>
  <si>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</si>
  <si>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</si>
  <si>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</si>
  <si>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</si>
  <si>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</si>
  <si>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</si>
  <si>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</si>
  <si>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</si>
  <si>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</si>
  <si>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</si>
  <si>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</si>
  <si>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</si>
  <si>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</si>
  <si>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</si>
  <si>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</si>
  <si>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</si>
  <si>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</si>
  <si>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</si>
  <si>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</si>
  <si>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</si>
  <si>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</si>
  <si>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</si>
  <si>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</si>
  <si>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</si>
  <si>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</si>
  <si>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</si>
  <si>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</si>
  <si>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</si>
  <si>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</si>
  <si>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</si>
  <si>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</si>
  <si>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</si>
  <si>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</si>
  <si>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</si>
  <si>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</si>
  <si>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</si>
  <si>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</si>
  <si>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</si>
  <si>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</si>
  <si>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</si>
  <si>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</si>
  <si>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</si>
  <si>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</si>
  <si>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</si>
  <si>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</si>
  <si>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</si>
  <si>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</si>
  <si>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</si>
  <si>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</si>
  <si>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</si>
  <si>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</si>
  <si>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</si>
  <si>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</si>
  <si>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</si>
  <si>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</si>
  <si>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</si>
  <si>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</si>
  <si>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</si>
  <si>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</si>
  <si>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</si>
  <si>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</si>
  <si>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</si>
  <si>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</si>
  <si>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</si>
  <si>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北海道江別市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</si>
  <si>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</si>
  <si>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</si>
  <si>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</si>
  <si>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</si>
  <si>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</si>
  <si>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</si>
  <si>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</si>
  <si>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</si>
  <si>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</si>
  <si>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</si>
  <si>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</si>
  <si>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</si>
  <si>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</si>
  <si>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</si>
  <si>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</si>
  <si>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</si>
  <si>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</si>
  <si>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</si>
  <si>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</si>
  <si>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</si>
  <si>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基本財産基金運用特別会計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</si>
  <si>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</si>
  <si>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</si>
  <si>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</si>
  <si>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</si>
  <si>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</si>
  <si>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</si>
  <si>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</si>
  <si>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</si>
  <si>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</si>
  <si>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</si>
  <si>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</si>
  <si>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</si>
  <si>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</si>
  <si>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</si>
  <si>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</si>
  <si>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</si>
  <si>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</si>
  <si>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</si>
  <si>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</si>
  <si>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</si>
  <si>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</si>
  <si>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</si>
  <si>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</si>
  <si>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</si>
  <si>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</si>
  <si>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</si>
  <si>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</si>
  <si>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</si>
  <si>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</si>
  <si>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</si>
  <si>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</si>
  <si>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</si>
  <si>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</si>
  <si>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</si>
  <si>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</si>
  <si>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</si>
  <si>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</si>
  <si>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</si>
  <si>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</si>
  <si>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</si>
  <si>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</si>
  <si>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</si>
  <si>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</si>
  <si>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</si>
  <si>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</si>
  <si>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</si>
  <si>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</si>
  <si>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</si>
  <si>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</si>
  <si>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</si>
  <si>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</si>
  <si>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</si>
  <si>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</si>
  <si>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</si>
  <si>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</si>
  <si>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</si>
  <si>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</si>
  <si>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</si>
  <si>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</si>
  <si>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</si>
  <si>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</si>
  <si>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</si>
  <si>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</si>
  <si>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</si>
  <si>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</si>
  <si>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</si>
  <si>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</si>
  <si>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</si>
  <si>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</si>
  <si>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</si>
  <si>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</si>
  <si>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</si>
  <si>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</si>
  <si>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</si>
  <si>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</si>
  <si>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</si>
  <si>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</si>
  <si>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</si>
  <si>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</si>
  <si>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</si>
  <si>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</si>
  <si>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</si>
  <si>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</si>
  <si>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</si>
  <si>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</si>
  <si>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</si>
  <si>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</si>
  <si>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</si>
  <si>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</si>
  <si>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</si>
  <si>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</si>
  <si>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</si>
  <si>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</si>
  <si>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</si>
  <si>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</si>
  <si>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</si>
  <si>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</si>
  <si>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</si>
  <si>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</si>
  <si>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</si>
  <si>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</si>
  <si>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</si>
  <si>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</si>
  <si>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</si>
  <si>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</si>
  <si>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</si>
  <si>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</si>
  <si>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</si>
  <si>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</si>
  <si>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</si>
  <si>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</si>
  <si>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</si>
  <si>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</si>
  <si>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</si>
  <si>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</si>
  <si>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</si>
  <si>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</si>
  <si>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</si>
  <si>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</si>
  <si>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</si>
  <si>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</si>
  <si>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</si>
  <si>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</si>
  <si>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</si>
  <si>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</si>
  <si>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</si>
  <si>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</si>
  <si>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</si>
  <si>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</si>
  <si>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</si>
  <si>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</si>
  <si>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</si>
  <si>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</si>
  <si>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</si>
  <si>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</si>
  <si>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</si>
  <si>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</si>
  <si>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</si>
  <si>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</si>
  <si>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</si>
  <si>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</si>
  <si>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</si>
  <si>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</si>
  <si>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</si>
  <si>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</si>
  <si>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</si>
  <si>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</si>
  <si>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</si>
  <si>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</si>
  <si>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</si>
  <si>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</si>
  <si>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</si>
  <si>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</si>
  <si>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</si>
  <si>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0.50</t>
  </si>
  <si>
    <t>水道事業会計</t>
  </si>
  <si>
    <t>下水道事業会計</t>
  </si>
  <si>
    <t>一般会計</t>
  </si>
  <si>
    <t>国民健康保険特別会計</t>
  </si>
  <si>
    <t>介護保険特別会計</t>
  </si>
  <si>
    <t>後期高齢者医療特別会計</t>
  </si>
  <si>
    <t>基本財産基金運用特別会計</t>
  </si>
  <si>
    <t>病院事業会計</t>
  </si>
  <si>
    <t>▲ 1.30</t>
  </si>
  <si>
    <t>▲ 1.37</t>
  </si>
  <si>
    <t>▲ 0.78</t>
  </si>
  <si>
    <t>▲ 0.46</t>
  </si>
  <si>
    <t>その他会計（赤字）</t>
  </si>
  <si>
    <t>その他会計（黒字）</t>
  </si>
  <si>
    <t>-</t>
    <phoneticPr fontId="2"/>
  </si>
  <si>
    <t>-</t>
    <phoneticPr fontId="2"/>
  </si>
  <si>
    <t>-</t>
    <phoneticPr fontId="2"/>
  </si>
  <si>
    <t>-</t>
    <phoneticPr fontId="2"/>
  </si>
  <si>
    <t>札幌広域圏組合一般会計</t>
    <rPh sb="0" eb="2">
      <t>サッポロ</t>
    </rPh>
    <rPh sb="2" eb="5">
      <t>コウイキケン</t>
    </rPh>
    <rPh sb="5" eb="7">
      <t>クミアイ</t>
    </rPh>
    <rPh sb="7" eb="9">
      <t>イッパン</t>
    </rPh>
    <rPh sb="9" eb="11">
      <t>カイケイ</t>
    </rPh>
    <phoneticPr fontId="2"/>
  </si>
  <si>
    <t>札幌広域圏組合ふるさと市町村圏基金事業特別会計</t>
    <rPh sb="0" eb="2">
      <t>サッポロ</t>
    </rPh>
    <rPh sb="2" eb="5">
      <t>コウイキケン</t>
    </rPh>
    <rPh sb="5" eb="7">
      <t>クミアイ</t>
    </rPh>
    <rPh sb="11" eb="14">
      <t>シチョウソン</t>
    </rPh>
    <rPh sb="14" eb="15">
      <t>ケン</t>
    </rPh>
    <rPh sb="15" eb="17">
      <t>キキン</t>
    </rPh>
    <rPh sb="17" eb="19">
      <t>ジギョウ</t>
    </rPh>
    <rPh sb="19" eb="21">
      <t>トクベツ</t>
    </rPh>
    <rPh sb="21" eb="23">
      <t>カイケイ</t>
    </rPh>
    <phoneticPr fontId="2"/>
  </si>
  <si>
    <t>石狩教育研修センター組合一般会計</t>
    <rPh sb="0" eb="2">
      <t>イシカリ</t>
    </rPh>
    <rPh sb="2" eb="4">
      <t>キョウイク</t>
    </rPh>
    <rPh sb="4" eb="6">
      <t>ケンシュウ</t>
    </rPh>
    <rPh sb="10" eb="12">
      <t>クミアイ</t>
    </rPh>
    <rPh sb="12" eb="14">
      <t>イッパン</t>
    </rPh>
    <rPh sb="14" eb="16">
      <t>カイケイ</t>
    </rPh>
    <phoneticPr fontId="2"/>
  </si>
  <si>
    <t>-</t>
    <phoneticPr fontId="2"/>
  </si>
  <si>
    <t>江別振興公社</t>
    <rPh sb="0" eb="2">
      <t>エベツ</t>
    </rPh>
    <rPh sb="2" eb="4">
      <t>シンコウ</t>
    </rPh>
    <rPh sb="4" eb="6">
      <t>コウシャ</t>
    </rPh>
    <phoneticPr fontId="2"/>
  </si>
  <si>
    <t>フラワーテクニカえべつ</t>
    <phoneticPr fontId="2"/>
  </si>
  <si>
    <t>-</t>
    <phoneticPr fontId="2"/>
  </si>
  <si>
    <t>-</t>
    <phoneticPr fontId="2"/>
  </si>
  <si>
    <t>-</t>
    <phoneticPr fontId="2"/>
  </si>
  <si>
    <t>-</t>
    <phoneticPr fontId="2"/>
  </si>
  <si>
    <t>江別市スポーツ振興財団</t>
    <rPh sb="0" eb="3">
      <t>エベツシ</t>
    </rPh>
    <rPh sb="7" eb="9">
      <t>シンコウ</t>
    </rPh>
    <rPh sb="9" eb="11">
      <t>ザイダン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</si>
</sst>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23154</c:v>
                </c:pt>
                <c:pt idx="1">
                  <c:v>40404</c:v>
                </c:pt>
                <c:pt idx="2">
                  <c:v>21384</c:v>
                </c:pt>
                <c:pt idx="3">
                  <c:v>26864</c:v>
                </c:pt>
                <c:pt idx="4">
                  <c:v>46195</c:v>
                </c:pt>
              </c:numCache>
            </c:numRef>
          </c:val>
          <c:smooth val="0"/>
        </c:ser>
        <c:dLbls>
          <c:showLegendKey val="0"/>
          <c:showVal val="0"/>
          <c:showCatName val="0"/>
          <c:showSerName val="0"/>
          <c:showPercent val="0"/>
          <c:showBubbleSize val="0"/>
        </c:dLbls>
        <c:marker val="1"/>
        <c:smooth val="0"/>
        <c:axId val="116650368"/>
        <c:axId val="116652288"/>
      </c:lineChart>
      <c:catAx>
        <c:axId val="116650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52288"/>
        <c:crosses val="autoZero"/>
        <c:auto val="1"/>
        <c:lblAlgn val="ctr"/>
        <c:lblOffset val="100"/>
        <c:tickLblSkip val="1"/>
        <c:tickMarkSkip val="1"/>
        <c:noMultiLvlLbl val="0"/>
      </c:catAx>
      <c:valAx>
        <c:axId val="1166522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50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2.06</c:v>
                </c:pt>
                <c:pt idx="1">
                  <c:v>2.06</c:v>
                </c:pt>
                <c:pt idx="2">
                  <c:v>2.37</c:v>
                </c:pt>
                <c:pt idx="3">
                  <c:v>2.21</c:v>
                </c:pt>
                <c:pt idx="4">
                  <c:v>2.87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11.92</c:v>
                </c:pt>
                <c:pt idx="1">
                  <c:v>12.38</c:v>
                </c:pt>
                <c:pt idx="2">
                  <c:v>12.34</c:v>
                </c:pt>
                <c:pt idx="3">
                  <c:v>11.92</c:v>
                </c:pt>
                <c:pt idx="4">
                  <c:v>11.46</c:v>
                </c:pt>
              </c:numCache>
            </c:numRef>
          </c:val>
        </c:ser>
        <c:dLbls>
          <c:showLegendKey val="0"/>
          <c:showVal val="0"/>
          <c:showCatName val="0"/>
          <c:showSerName val="0"/>
          <c:showPercent val="0"/>
          <c:showBubbleSize val="0"/>
        </c:dLbls>
        <c:gapWidth val="250"/>
        <c:overlap val="100"/>
        <c:axId val="118195712"/>
        <c:axId val="11819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0.62</c:v>
                </c:pt>
                <c:pt idx="1">
                  <c:v>1.02</c:v>
                </c:pt>
                <c:pt idx="2">
                  <c:v>0.23</c:v>
                </c:pt>
                <c:pt idx="3">
                  <c:v>-0.5</c:v>
                </c:pt>
                <c:pt idx="4">
                  <c:v>0.27</c:v>
                </c:pt>
              </c:numCache>
            </c:numRef>
          </c:val>
          <c:smooth val="0"/>
        </c:ser>
        <c:dLbls>
          <c:showLegendKey val="0"/>
          <c:showVal val="0"/>
          <c:showCatName val="0"/>
          <c:showSerName val="0"/>
          <c:showPercent val="0"/>
          <c:showBubbleSize val="0"/>
        </c:dLbls>
        <c:marker val="1"/>
        <c:smooth val="0"/>
        <c:axId val="118195712"/>
        <c:axId val="118197632"/>
      </c:lineChart>
      <c:catAx>
        <c:axId val="11819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197632"/>
        <c:crosses val="autoZero"/>
        <c:auto val="1"/>
        <c:lblAlgn val="ctr"/>
        <c:lblOffset val="100"/>
        <c:tickLblSkip val="1"/>
        <c:tickMarkSkip val="1"/>
        <c:noMultiLvlLbl val="0"/>
      </c:catAx>
      <c:valAx>
        <c:axId val="11819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9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0.63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1.3</c:v>
                </c:pt>
                <c:pt idx="1">
                  <c:v>#N/A</c:v>
                </c:pt>
                <c:pt idx="2">
                  <c:v>1.37</c:v>
                </c:pt>
                <c:pt idx="3">
                  <c:v>#N/A</c:v>
                </c:pt>
                <c:pt idx="4">
                  <c:v>0.78</c:v>
                </c:pt>
                <c:pt idx="5">
                  <c:v>#N/A</c:v>
                </c:pt>
                <c:pt idx="6">
                  <c:v>0.46</c:v>
                </c:pt>
                <c:pt idx="7">
                  <c:v>#N/A</c:v>
                </c:pt>
                <c:pt idx="8">
                  <c:v>#N/A</c:v>
                </c:pt>
                <c:pt idx="9">
                  <c:v>0</c:v>
                </c:pt>
              </c:numCache>
            </c:numRef>
          </c:val>
        </c:ser>
        <c:ser>
          <c:idx val="3"/>
          <c:order val="3"/>
          <c:tx>
            <c:strRef>
              <c:f>データシート!$A$30</c:f>
              <c:strCache>
                <c:ptCount val="1"/>
                <c:pt idx="0">
                  <c:v>基本財産基金運用特別会計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0.31</c:v>
                </c:pt>
                <c:pt idx="2">
                  <c:v>#N/A</c:v>
                </c:pt>
                <c:pt idx="3">
                  <c:v>0.24</c:v>
                </c:pt>
                <c:pt idx="4">
                  <c:v>#N/A</c:v>
                </c:pt>
                <c:pt idx="5">
                  <c:v>0.04</c:v>
                </c:pt>
                <c:pt idx="6">
                  <c:v>#N/A</c:v>
                </c:pt>
                <c:pt idx="7">
                  <c:v>0.28000000000000003</c:v>
                </c:pt>
                <c:pt idx="8">
                  <c:v>#N/A</c:v>
                </c:pt>
                <c:pt idx="9">
                  <c:v>0.21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3.46</c:v>
                </c:pt>
                <c:pt idx="2">
                  <c:v>#N/A</c:v>
                </c:pt>
                <c:pt idx="3">
                  <c:v>2.68</c:v>
                </c:pt>
                <c:pt idx="4">
                  <c:v>#N/A</c:v>
                </c:pt>
                <c:pt idx="5">
                  <c:v>2.93</c:v>
                </c:pt>
                <c:pt idx="6">
                  <c:v>#N/A</c:v>
                </c:pt>
                <c:pt idx="7">
                  <c:v>3.03</c:v>
                </c:pt>
                <c:pt idx="8">
                  <c:v>#N/A</c:v>
                </c:pt>
                <c:pt idx="9">
                  <c:v>1.81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2.06</c:v>
                </c:pt>
                <c:pt idx="2">
                  <c:v>#N/A</c:v>
                </c:pt>
                <c:pt idx="3">
                  <c:v>2.06</c:v>
                </c:pt>
                <c:pt idx="4">
                  <c:v>#N/A</c:v>
                </c:pt>
                <c:pt idx="5">
                  <c:v>2.37</c:v>
                </c:pt>
                <c:pt idx="6">
                  <c:v>#N/A</c:v>
                </c:pt>
                <c:pt idx="7">
                  <c:v>2.21</c:v>
                </c:pt>
                <c:pt idx="8">
                  <c:v>#N/A</c:v>
                </c:pt>
                <c:pt idx="9">
                  <c:v>2.87</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2.73</c:v>
                </c:pt>
                <c:pt idx="2">
                  <c:v>#N/A</c:v>
                </c:pt>
                <c:pt idx="3">
                  <c:v>3.02</c:v>
                </c:pt>
                <c:pt idx="4">
                  <c:v>#N/A</c:v>
                </c:pt>
                <c:pt idx="5">
                  <c:v>3.75</c:v>
                </c:pt>
                <c:pt idx="6">
                  <c:v>#N/A</c:v>
                </c:pt>
                <c:pt idx="7">
                  <c:v>4.1399999999999997</c:v>
                </c:pt>
                <c:pt idx="8">
                  <c:v>#N/A</c:v>
                </c:pt>
                <c:pt idx="9">
                  <c:v>4.32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2.34</c:v>
                </c:pt>
                <c:pt idx="2">
                  <c:v>#N/A</c:v>
                </c:pt>
                <c:pt idx="3">
                  <c:v>2.39</c:v>
                </c:pt>
                <c:pt idx="4">
                  <c:v>#N/A</c:v>
                </c:pt>
                <c:pt idx="5">
                  <c:v>3.19</c:v>
                </c:pt>
                <c:pt idx="6">
                  <c:v>#N/A</c:v>
                </c:pt>
                <c:pt idx="7">
                  <c:v>3.79</c:v>
                </c:pt>
                <c:pt idx="8">
                  <c:v>#N/A</c:v>
                </c:pt>
                <c:pt idx="9">
                  <c:v>4.67</c:v>
                </c:pt>
              </c:numCache>
            </c:numRef>
          </c:val>
        </c:ser>
        <c:dLbls>
          <c:showLegendKey val="0"/>
          <c:showVal val="0"/>
          <c:showCatName val="0"/>
          <c:showSerName val="0"/>
          <c:showPercent val="0"/>
          <c:showBubbleSize val="0"/>
        </c:dLbls>
        <c:gapWidth val="150"/>
        <c:overlap val="100"/>
        <c:axId val="119349248"/>
        <c:axId val="119350784"/>
      </c:barChart>
      <c:catAx>
        <c:axId val="11934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350784"/>
        <c:crosses val="autoZero"/>
        <c:auto val="1"/>
        <c:lblAlgn val="ctr"/>
        <c:lblOffset val="100"/>
        <c:tickLblSkip val="1"/>
        <c:tickMarkSkip val="1"/>
        <c:noMultiLvlLbl val="0"/>
      </c:catAx>
      <c:valAx>
        <c:axId val="11935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49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4373</c:v>
                </c:pt>
                <c:pt idx="5">
                  <c:v>4345</c:v>
                </c:pt>
                <c:pt idx="8">
                  <c:v>4266</c:v>
                </c:pt>
                <c:pt idx="11">
                  <c:v>4186</c:v>
                </c:pt>
                <c:pt idx="14">
                  <c:v>4207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401</c:v>
                </c:pt>
                <c:pt idx="3">
                  <c:v>427</c:v>
                </c:pt>
                <c:pt idx="6">
                  <c:v>168</c:v>
                </c:pt>
                <c:pt idx="9">
                  <c:v>137</c:v>
                </c:pt>
                <c:pt idx="12">
                  <c:v>134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c:v>
                </c:pt>
                <c:pt idx="3">
                  <c:v>1</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1761</c:v>
                </c:pt>
                <c:pt idx="3">
                  <c:v>1770</c:v>
                </c:pt>
                <c:pt idx="6">
                  <c:v>1743</c:v>
                </c:pt>
                <c:pt idx="9">
                  <c:v>1685</c:v>
                </c:pt>
                <c:pt idx="12">
                  <c:v>1692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4516</c:v>
                </c:pt>
                <c:pt idx="3">
                  <c:v>4524</c:v>
                </c:pt>
                <c:pt idx="6">
                  <c:v>4826</c:v>
                </c:pt>
                <c:pt idx="9">
                  <c:v>4803</c:v>
                </c:pt>
                <c:pt idx="12">
                  <c:v>4778</c:v>
                </c:pt>
              </c:numCache>
            </c:numRef>
          </c:val>
        </c:ser>
        <c:dLbls>
          <c:showLegendKey val="0"/>
          <c:showVal val="0"/>
          <c:showCatName val="0"/>
          <c:showSerName val="0"/>
          <c:showPercent val="0"/>
          <c:showBubbleSize val="0"/>
        </c:dLbls>
        <c:gapWidth val="100"/>
        <c:overlap val="100"/>
        <c:axId val="119606656"/>
        <c:axId val="119617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2308</c:v>
                </c:pt>
                <c:pt idx="2">
                  <c:v>#N/A</c:v>
                </c:pt>
                <c:pt idx="3">
                  <c:v>#N/A</c:v>
                </c:pt>
                <c:pt idx="4">
                  <c:v>2378</c:v>
                </c:pt>
                <c:pt idx="5">
                  <c:v>#N/A</c:v>
                </c:pt>
                <c:pt idx="6">
                  <c:v>#N/A</c:v>
                </c:pt>
                <c:pt idx="7">
                  <c:v>2471</c:v>
                </c:pt>
                <c:pt idx="8">
                  <c:v>#N/A</c:v>
                </c:pt>
                <c:pt idx="9">
                  <c:v>#N/A</c:v>
                </c:pt>
                <c:pt idx="10">
                  <c:v>2439</c:v>
                </c:pt>
                <c:pt idx="11">
                  <c:v>#N/A</c:v>
                </c:pt>
                <c:pt idx="12">
                  <c:v>#N/A</c:v>
                </c:pt>
                <c:pt idx="13">
                  <c:v>2397</c:v>
                </c:pt>
                <c:pt idx="14">
                  <c:v>#N/A</c:v>
                </c:pt>
              </c:numCache>
            </c:numRef>
          </c:val>
          <c:smooth val="0"/>
        </c:ser>
        <c:dLbls>
          <c:showLegendKey val="0"/>
          <c:showVal val="0"/>
          <c:showCatName val="0"/>
          <c:showSerName val="0"/>
          <c:showPercent val="0"/>
          <c:showBubbleSize val="0"/>
        </c:dLbls>
        <c:marker val="1"/>
        <c:smooth val="0"/>
        <c:axId val="119606656"/>
        <c:axId val="119617024"/>
      </c:lineChart>
      <c:catAx>
        <c:axId val="11960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617024"/>
        <c:crosses val="autoZero"/>
        <c:auto val="1"/>
        <c:lblAlgn val="ctr"/>
        <c:lblOffset val="100"/>
        <c:tickLblSkip val="1"/>
        <c:tickMarkSkip val="1"/>
        <c:noMultiLvlLbl val="0"/>
      </c:catAx>
      <c:valAx>
        <c:axId val="11961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0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35565</c:v>
                </c:pt>
                <c:pt idx="5">
                  <c:v>34660</c:v>
                </c:pt>
                <c:pt idx="8">
                  <c:v>34360</c:v>
                </c:pt>
                <c:pt idx="11">
                  <c:v>34144</c:v>
                </c:pt>
                <c:pt idx="14">
                  <c:v>33835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8273</c:v>
                </c:pt>
                <c:pt idx="5">
                  <c:v>7955</c:v>
                </c:pt>
                <c:pt idx="8">
                  <c:v>7325</c:v>
                </c:pt>
                <c:pt idx="11">
                  <c:v>6931</c:v>
                </c:pt>
                <c:pt idx="14">
                  <c:v>7034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10064</c:v>
                </c:pt>
                <c:pt idx="5">
                  <c:v>9088</c:v>
                </c:pt>
                <c:pt idx="8">
                  <c:v>9267</c:v>
                </c:pt>
                <c:pt idx="11">
                  <c:v>9361</c:v>
                </c:pt>
                <c:pt idx="14">
                  <c:v>8998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3985</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5941</c:v>
                </c:pt>
                <c:pt idx="3">
                  <c:v>5604</c:v>
                </c:pt>
                <c:pt idx="6">
                  <c:v>5471</c:v>
                </c:pt>
                <c:pt idx="9">
                  <c:v>6066</c:v>
                </c:pt>
                <c:pt idx="12">
                  <c:v>4761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c:v>
                </c:pt>
                <c:pt idx="3">
                  <c:v>5</c:v>
                </c:pt>
                <c:pt idx="6">
                  <c:v>2</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17841</c:v>
                </c:pt>
                <c:pt idx="3">
                  <c:v>16988</c:v>
                </c:pt>
                <c:pt idx="6">
                  <c:v>16533</c:v>
                </c:pt>
                <c:pt idx="9">
                  <c:v>15879</c:v>
                </c:pt>
                <c:pt idx="12">
                  <c:v>15640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1510</c:v>
                </c:pt>
                <c:pt idx="3">
                  <c:v>1027</c:v>
                </c:pt>
                <c:pt idx="6">
                  <c:v>858</c:v>
                </c:pt>
                <c:pt idx="9">
                  <c:v>724</c:v>
                </c:pt>
                <c:pt idx="12">
                  <c:v>1639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36250</c:v>
                </c:pt>
                <c:pt idx="3">
                  <c:v>38342</c:v>
                </c:pt>
                <c:pt idx="6">
                  <c:v>36773</c:v>
                </c:pt>
                <c:pt idx="9">
                  <c:v>35574</c:v>
                </c:pt>
                <c:pt idx="12">
                  <c:v>34881</c:v>
                </c:pt>
              </c:numCache>
            </c:numRef>
          </c:val>
        </c:ser>
        <c:dLbls>
          <c:showLegendKey val="0"/>
          <c:showVal val="0"/>
          <c:showCatName val="0"/>
          <c:showSerName val="0"/>
          <c:showPercent val="0"/>
          <c:showBubbleSize val="0"/>
        </c:dLbls>
        <c:gapWidth val="100"/>
        <c:overlap val="100"/>
        <c:axId val="119875072"/>
        <c:axId val="119876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11635</c:v>
                </c:pt>
                <c:pt idx="2">
                  <c:v>#N/A</c:v>
                </c:pt>
                <c:pt idx="3">
                  <c:v>#N/A</c:v>
                </c:pt>
                <c:pt idx="4">
                  <c:v>10261</c:v>
                </c:pt>
                <c:pt idx="5">
                  <c:v>#N/A</c:v>
                </c:pt>
                <c:pt idx="6">
                  <c:v>#N/A</c:v>
                </c:pt>
                <c:pt idx="7">
                  <c:v>8684</c:v>
                </c:pt>
                <c:pt idx="8">
                  <c:v>#N/A</c:v>
                </c:pt>
                <c:pt idx="9">
                  <c:v>#N/A</c:v>
                </c:pt>
                <c:pt idx="10">
                  <c:v>7808</c:v>
                </c:pt>
                <c:pt idx="11">
                  <c:v>#N/A</c:v>
                </c:pt>
                <c:pt idx="12">
                  <c:v>#N/A</c:v>
                </c:pt>
                <c:pt idx="13">
                  <c:v>7053</c:v>
                </c:pt>
                <c:pt idx="14">
                  <c:v>#N/A</c:v>
                </c:pt>
              </c:numCache>
            </c:numRef>
          </c:val>
          <c:smooth val="0"/>
        </c:ser>
        <c:dLbls>
          <c:showLegendKey val="0"/>
          <c:showVal val="0"/>
          <c:showCatName val="0"/>
          <c:showSerName val="0"/>
          <c:showPercent val="0"/>
          <c:showBubbleSize val="0"/>
        </c:dLbls>
        <c:marker val="1"/>
        <c:smooth val="0"/>
        <c:axId val="119875072"/>
        <c:axId val="119876992"/>
      </c:lineChart>
      <c:catAx>
        <c:axId val="11987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876992"/>
        <c:crosses val="autoZero"/>
        <c:auto val="1"/>
        <c:lblAlgn val="ctr"/>
        <c:lblOffset val="100"/>
        <c:tickLblSkip val="1"/>
        <c:tickMarkSkip val="1"/>
        <c:noMultiLvlLbl val="0"/>
      </c:catAx>
      <c:valAx>
        <c:axId val="11987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87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北海道江別市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120,805
120,439
187.57
42,877,440
42,136,439
700,529
24,380,945
34,880,944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33.8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企業の立地が少ないことが影響し、固定資産税・法人税を含む地方税が歳入全体に占める割合が</a:t>
          </a:r>
          <a:r>
            <a:rPr kumimoji="1" lang="en-US" altLang="ja-JP" sz="1300">
              <a:latin typeface="ＭＳ Ｐゴシック"/>
            </a:rPr>
            <a:t>3</a:t>
          </a:r>
          <a:r>
            <a:rPr kumimoji="1" lang="ja-JP" altLang="en-US" sz="1300">
              <a:latin typeface="ＭＳ Ｐゴシック"/>
            </a:rPr>
            <a:t>割程度と少なく、人口一人当たりの地方税（</a:t>
          </a:r>
          <a:r>
            <a:rPr kumimoji="1" lang="en-US" altLang="ja-JP" sz="1300">
              <a:latin typeface="ＭＳ Ｐゴシック"/>
            </a:rPr>
            <a:t>100,633</a:t>
          </a:r>
          <a:r>
            <a:rPr kumimoji="1" lang="ja-JP" altLang="en-US" sz="1300">
              <a:latin typeface="ＭＳ Ｐゴシック"/>
            </a:rPr>
            <a:t>円）が類似団体平均（</a:t>
          </a:r>
          <a:r>
            <a:rPr kumimoji="1" lang="en-US" altLang="ja-JP" sz="1300">
              <a:latin typeface="ＭＳ Ｐゴシック"/>
            </a:rPr>
            <a:t>140,269</a:t>
          </a:r>
          <a:r>
            <a:rPr kumimoji="1" lang="ja-JP" altLang="en-US" sz="1300">
              <a:latin typeface="ＭＳ Ｐゴシック"/>
            </a:rPr>
            <a:t>円）と比較しても低い水準となっている。</a:t>
          </a:r>
        </a:p>
        <a:p>
          <a:r>
            <a:rPr kumimoji="1" lang="ja-JP" altLang="en-US" sz="1300">
              <a:latin typeface="ＭＳ Ｐゴシック"/>
            </a:rPr>
            <a:t>　引き続き、税等徴収業務の強化及び積極的な企業誘致に取り組み歳入確保に努める。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130628</xdr:rowOff>
    </xdr:to>
    <xdr:cxnSp macro="">
      <xdr:nvCxnSpPr>
        <xdr:cNvPr id="70" name="直線コネクタ 69"/>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130628</xdr:rowOff>
    </xdr:to>
    <xdr:cxnSp macro="">
      <xdr:nvCxnSpPr>
        <xdr:cNvPr id="73" name="直線コネクタ 72"/>
        <xdr:cNvCxnSpPr/>
      </xdr:nvCxnSpPr>
      <xdr:spPr>
        <a:xfrm>
          <a:off x="3225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113393</xdr:rowOff>
    </xdr:to>
    <xdr:cxnSp macro="">
      <xdr:nvCxnSpPr>
        <xdr:cNvPr id="76" name="直線コネクタ 75"/>
        <xdr:cNvCxnSpPr/>
      </xdr:nvCxnSpPr>
      <xdr:spPr>
        <a:xfrm>
          <a:off x="2336800" y="76227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78922</xdr:rowOff>
    </xdr:to>
    <xdr:cxnSp macro="">
      <xdr:nvCxnSpPr>
        <xdr:cNvPr id="79" name="直線コネクタ 78"/>
        <xdr:cNvCxnSpPr/>
      </xdr:nvCxnSpPr>
      <xdr:spPr>
        <a:xfrm>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81" name="テキスト ボックス 80"/>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9" name="円/楕円 88"/>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51905</xdr:rowOff>
    </xdr:from>
    <xdr:ext cx="762000" cy="259045"/>
    <xdr:sp macro="" textlink="">
      <xdr:nvSpPr>
        <xdr:cNvPr id="90" name="財政力該当値テキスト"/>
        <xdr:cNvSpPr txBox="1"/>
      </xdr:nvSpPr>
      <xdr:spPr>
        <a:xfrm>
          <a:off x="504190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91" name="円/楕円 90"/>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2" name="テキスト ボックス 91"/>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3" name="円/楕円 92"/>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4" name="テキスト ボックス 93"/>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5" name="円/楕円 94"/>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6" name="テキスト ボックス 95"/>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7" name="円/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人口一人当たりの職員数が少なく、人件費が類似団体の平均を下回っており、公債費についても減少傾向であったことから</a:t>
          </a:r>
          <a:r>
            <a:rPr kumimoji="1" lang="en-US" altLang="ja-JP" sz="1300">
              <a:latin typeface="ＭＳ Ｐゴシック"/>
            </a:rPr>
            <a:t>22</a:t>
          </a:r>
          <a:r>
            <a:rPr kumimoji="1" lang="ja-JP" altLang="en-US" sz="1300">
              <a:latin typeface="ＭＳ Ｐゴシック"/>
            </a:rPr>
            <a:t>年度までは改善傾向にあったが、歳入の経常一般財源の減少により</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年度に数値が悪化した。</a:t>
          </a:r>
        </a:p>
        <a:p>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は前年と比べて、主に扶助費、維持補修費、繰出金の経常一般財源が増加したものの、歳入における経常一般財源総額の増加により数値が改善した。今後も引き続き個別事業の見直しにより更なる経常経費の削減を図るとともに、自主財源の確保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51435</xdr:rowOff>
    </xdr:from>
    <xdr:to>
      <xdr:col>7</xdr:col>
      <xdr:colOff>152400</xdr:colOff>
      <xdr:row>64</xdr:row>
      <xdr:rowOff>69532</xdr:rowOff>
    </xdr:to>
    <xdr:cxnSp macro="">
      <xdr:nvCxnSpPr>
        <xdr:cNvPr id="129" name="直線コネクタ 128"/>
        <xdr:cNvCxnSpPr/>
      </xdr:nvCxnSpPr>
      <xdr:spPr>
        <a:xfrm flipV="1">
          <a:off x="4114800" y="1102423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64</xdr:row>
      <xdr:rowOff>69532</xdr:rowOff>
    </xdr:to>
    <xdr:cxnSp macro="">
      <xdr:nvCxnSpPr>
        <xdr:cNvPr id="132" name="直線コネクタ 131"/>
        <xdr:cNvCxnSpPr/>
      </xdr:nvCxnSpPr>
      <xdr:spPr>
        <a:xfrm>
          <a:off x="3225800" y="10891520"/>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63</xdr:row>
      <xdr:rowOff>90170</xdr:rowOff>
    </xdr:to>
    <xdr:cxnSp macro="">
      <xdr:nvCxnSpPr>
        <xdr:cNvPr id="135" name="直線コネクタ 134"/>
        <xdr:cNvCxnSpPr/>
      </xdr:nvCxnSpPr>
      <xdr:spPr>
        <a:xfrm>
          <a:off x="2336800" y="106743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63</xdr:row>
      <xdr:rowOff>60007</xdr:rowOff>
    </xdr:to>
    <xdr:cxnSp macro="">
      <xdr:nvCxnSpPr>
        <xdr:cNvPr id="138" name="直線コネクタ 137"/>
        <xdr:cNvCxnSpPr/>
      </xdr:nvCxnSpPr>
      <xdr:spPr>
        <a:xfrm flipV="1">
          <a:off x="1447800" y="10674350"/>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51134</xdr:rowOff>
    </xdr:from>
    <xdr:ext cx="762000" cy="259045"/>
    <xdr:sp macro="" textlink="">
      <xdr:nvSpPr>
        <xdr:cNvPr id="140" name="テキスト ボックス 139"/>
        <xdr:cNvSpPr txBox="1"/>
      </xdr:nvSpPr>
      <xdr:spPr>
        <a:xfrm>
          <a:off x="1955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42" name="テキスト ボックス 141"/>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635</xdr:rowOff>
    </xdr:from>
    <xdr:to>
      <xdr:col>7</xdr:col>
      <xdr:colOff>203200</xdr:colOff>
      <xdr:row>64</xdr:row>
      <xdr:rowOff>102235</xdr:rowOff>
    </xdr:to>
    <xdr:sp macro="" textlink="">
      <xdr:nvSpPr>
        <xdr:cNvPr id="148" name="円/楕円 147"/>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144162</xdr:rowOff>
    </xdr:from>
    <xdr:ext cx="762000" cy="259045"/>
    <xdr:sp macro="" textlink="">
      <xdr:nvSpPr>
        <xdr:cNvPr id="149"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18732</xdr:rowOff>
    </xdr:from>
    <xdr:to>
      <xdr:col>6</xdr:col>
      <xdr:colOff>50800</xdr:colOff>
      <xdr:row>64</xdr:row>
      <xdr:rowOff>120332</xdr:rowOff>
    </xdr:to>
    <xdr:sp macro="" textlink="">
      <xdr:nvSpPr>
        <xdr:cNvPr id="150" name="円/楕円 149"/>
        <xdr:cNvSpPr/>
      </xdr:nvSpPr>
      <xdr:spPr>
        <a:xfrm>
          <a:off x="4064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105109</xdr:rowOff>
    </xdr:from>
    <xdr:ext cx="736600" cy="259045"/>
    <xdr:sp macro="" textlink="">
      <xdr:nvSpPr>
        <xdr:cNvPr id="151" name="テキスト ボックス 150"/>
        <xdr:cNvSpPr txBox="1"/>
      </xdr:nvSpPr>
      <xdr:spPr>
        <a:xfrm>
          <a:off x="3733800" y="1107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2" name="円/楕円 151"/>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3" name="テキスト ボックス 152"/>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4" name="円/楕円 153"/>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80027</xdr:rowOff>
    </xdr:from>
    <xdr:ext cx="762000" cy="259045"/>
    <xdr:sp macro="" textlink="">
      <xdr:nvSpPr>
        <xdr:cNvPr id="155" name="テキスト ボックス 154"/>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9207</xdr:rowOff>
    </xdr:from>
    <xdr:to>
      <xdr:col>2</xdr:col>
      <xdr:colOff>127000</xdr:colOff>
      <xdr:row>63</xdr:row>
      <xdr:rowOff>110807</xdr:rowOff>
    </xdr:to>
    <xdr:sp macro="" textlink="">
      <xdr:nvSpPr>
        <xdr:cNvPr id="156" name="円/楕円 155"/>
        <xdr:cNvSpPr/>
      </xdr:nvSpPr>
      <xdr:spPr>
        <a:xfrm>
          <a:off x="1397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120984</xdr:rowOff>
    </xdr:from>
    <xdr:ext cx="762000" cy="259045"/>
    <xdr:sp macro="" textlink="">
      <xdr:nvSpPr>
        <xdr:cNvPr id="157" name="テキスト ボックス 156"/>
        <xdr:cNvSpPr txBox="1"/>
      </xdr:nvSpPr>
      <xdr:spPr>
        <a:xfrm>
          <a:off x="1066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a:t>
          </a:r>
          <a:r>
            <a:rPr kumimoji="1" lang="en-US" altLang="ja-JP" sz="1300">
              <a:latin typeface="ＭＳ Ｐゴシック"/>
            </a:rPr>
            <a:t>5.74</a:t>
          </a:r>
          <a:r>
            <a:rPr kumimoji="1" lang="ja-JP" altLang="en-US" sz="1300">
              <a:latin typeface="ＭＳ Ｐゴシック"/>
            </a:rPr>
            <a:t>人）が類似団体平均（</a:t>
          </a:r>
          <a:r>
            <a:rPr kumimoji="1" lang="en-US" altLang="ja-JP" sz="1300">
              <a:latin typeface="ＭＳ Ｐゴシック"/>
            </a:rPr>
            <a:t>6.18</a:t>
          </a:r>
          <a:r>
            <a:rPr kumimoji="1" lang="ja-JP" altLang="en-US" sz="1300">
              <a:latin typeface="ＭＳ Ｐゴシック"/>
            </a:rPr>
            <a:t>人）より少なく、人件費は類似団体平均よりも低い水準を維持しているが、維持補修費が除排雪経費を含むため類似団体平均よりも高くなっており、合わせると類似団体平均とほぼ同水準となっている。</a:t>
          </a:r>
        </a:p>
        <a:p>
          <a:r>
            <a:rPr kumimoji="1" lang="ja-JP" altLang="en-US" sz="1300">
              <a:latin typeface="ＭＳ Ｐゴシック"/>
            </a:rPr>
            <a:t>　しかし、今後は人口が減少していく中で市が担う業務が多様化し、職員数削減が頭打ちになってきたことや、老朽化した施設の維持補修費の増加が見込まれるため、人口一人当たり人件費・物件費等決算額は増加していくことが予測され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101629</xdr:rowOff>
    </xdr:from>
    <xdr:to>
      <xdr:col>7</xdr:col>
      <xdr:colOff>152400</xdr:colOff>
      <xdr:row>84</xdr:row>
      <xdr:rowOff>105439</xdr:rowOff>
    </xdr:to>
    <xdr:cxnSp macro="">
      <xdr:nvCxnSpPr>
        <xdr:cNvPr id="194" name="直線コネクタ 193"/>
        <xdr:cNvCxnSpPr/>
      </xdr:nvCxnSpPr>
      <xdr:spPr>
        <a:xfrm>
          <a:off x="4114800" y="14503429"/>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101629</xdr:rowOff>
    </xdr:from>
    <xdr:to>
      <xdr:col>6</xdr:col>
      <xdr:colOff>0</xdr:colOff>
      <xdr:row>84</xdr:row>
      <xdr:rowOff>138514</xdr:rowOff>
    </xdr:to>
    <xdr:cxnSp macro="">
      <xdr:nvCxnSpPr>
        <xdr:cNvPr id="197" name="直線コネクタ 196"/>
        <xdr:cNvCxnSpPr/>
      </xdr:nvCxnSpPr>
      <xdr:spPr>
        <a:xfrm flipV="1">
          <a:off x="3225800" y="14503429"/>
          <a:ext cx="889000" cy="3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83790</xdr:rowOff>
    </xdr:from>
    <xdr:to>
      <xdr:col>4</xdr:col>
      <xdr:colOff>482600</xdr:colOff>
      <xdr:row>84</xdr:row>
      <xdr:rowOff>138514</xdr:rowOff>
    </xdr:to>
    <xdr:cxnSp macro="">
      <xdr:nvCxnSpPr>
        <xdr:cNvPr id="200" name="直線コネクタ 199"/>
        <xdr:cNvCxnSpPr/>
      </xdr:nvCxnSpPr>
      <xdr:spPr>
        <a:xfrm>
          <a:off x="2336800" y="14485590"/>
          <a:ext cx="889000" cy="5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35565</xdr:rowOff>
    </xdr:from>
    <xdr:to>
      <xdr:col>3</xdr:col>
      <xdr:colOff>279400</xdr:colOff>
      <xdr:row>84</xdr:row>
      <xdr:rowOff>83790</xdr:rowOff>
    </xdr:to>
    <xdr:cxnSp macro="">
      <xdr:nvCxnSpPr>
        <xdr:cNvPr id="203" name="直線コネクタ 202"/>
        <xdr:cNvCxnSpPr/>
      </xdr:nvCxnSpPr>
      <xdr:spPr>
        <a:xfrm>
          <a:off x="1447800" y="14437365"/>
          <a:ext cx="889000" cy="4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75325</xdr:rowOff>
    </xdr:from>
    <xdr:ext cx="762000" cy="259045"/>
    <xdr:sp macro="" textlink="">
      <xdr:nvSpPr>
        <xdr:cNvPr id="205" name="テキスト ボックス 204"/>
        <xdr:cNvSpPr txBox="1"/>
      </xdr:nvSpPr>
      <xdr:spPr>
        <a:xfrm>
          <a:off x="1955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101350</xdr:rowOff>
    </xdr:from>
    <xdr:ext cx="762000" cy="259045"/>
    <xdr:sp macro="" textlink="">
      <xdr:nvSpPr>
        <xdr:cNvPr id="207" name="テキスト ボックス 206"/>
        <xdr:cNvSpPr txBox="1"/>
      </xdr:nvSpPr>
      <xdr:spPr>
        <a:xfrm>
          <a:off x="1066800" y="1467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54639</xdr:rowOff>
    </xdr:from>
    <xdr:to>
      <xdr:col>7</xdr:col>
      <xdr:colOff>203200</xdr:colOff>
      <xdr:row>84</xdr:row>
      <xdr:rowOff>156239</xdr:rowOff>
    </xdr:to>
    <xdr:sp macro="" textlink="">
      <xdr:nvSpPr>
        <xdr:cNvPr id="213" name="円/楕円 212"/>
        <xdr:cNvSpPr/>
      </xdr:nvSpPr>
      <xdr:spPr>
        <a:xfrm>
          <a:off x="4902200" y="144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71166</xdr:rowOff>
    </xdr:from>
    <xdr:ext cx="762000" cy="259045"/>
    <xdr:sp macro="" textlink="">
      <xdr:nvSpPr>
        <xdr:cNvPr id="214" name="人件費・物件費等の状況該当値テキスト"/>
        <xdr:cNvSpPr txBox="1"/>
      </xdr:nvSpPr>
      <xdr:spPr>
        <a:xfrm>
          <a:off x="5041900" y="143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104,328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50829</xdr:rowOff>
    </xdr:from>
    <xdr:to>
      <xdr:col>6</xdr:col>
      <xdr:colOff>50800</xdr:colOff>
      <xdr:row>84</xdr:row>
      <xdr:rowOff>152429</xdr:rowOff>
    </xdr:to>
    <xdr:sp macro="" textlink="">
      <xdr:nvSpPr>
        <xdr:cNvPr id="215" name="円/楕円 214"/>
        <xdr:cNvSpPr/>
      </xdr:nvSpPr>
      <xdr:spPr>
        <a:xfrm>
          <a:off x="4064000" y="14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162606</xdr:rowOff>
    </xdr:from>
    <xdr:ext cx="736600" cy="259045"/>
    <xdr:sp macro="" textlink="">
      <xdr:nvSpPr>
        <xdr:cNvPr id="216" name="テキスト ボックス 215"/>
        <xdr:cNvSpPr txBox="1"/>
      </xdr:nvSpPr>
      <xdr:spPr>
        <a:xfrm>
          <a:off x="3733800" y="1422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104,107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87714</xdr:rowOff>
    </xdr:from>
    <xdr:to>
      <xdr:col>4</xdr:col>
      <xdr:colOff>533400</xdr:colOff>
      <xdr:row>85</xdr:row>
      <xdr:rowOff>17864</xdr:rowOff>
    </xdr:to>
    <xdr:sp macro="" textlink="">
      <xdr:nvSpPr>
        <xdr:cNvPr id="217" name="円/楕円 216"/>
        <xdr:cNvSpPr/>
      </xdr:nvSpPr>
      <xdr:spPr>
        <a:xfrm>
          <a:off x="3175000" y="1448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28041</xdr:rowOff>
    </xdr:from>
    <xdr:ext cx="762000" cy="259045"/>
    <xdr:sp macro="" textlink="">
      <xdr:nvSpPr>
        <xdr:cNvPr id="218" name="テキスト ボックス 217"/>
        <xdr:cNvSpPr txBox="1"/>
      </xdr:nvSpPr>
      <xdr:spPr>
        <a:xfrm>
          <a:off x="2844800" y="142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106,247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32990</xdr:rowOff>
    </xdr:from>
    <xdr:to>
      <xdr:col>3</xdr:col>
      <xdr:colOff>330200</xdr:colOff>
      <xdr:row>84</xdr:row>
      <xdr:rowOff>134590</xdr:rowOff>
    </xdr:to>
    <xdr:sp macro="" textlink="">
      <xdr:nvSpPr>
        <xdr:cNvPr id="219" name="円/楕円 218"/>
        <xdr:cNvSpPr/>
      </xdr:nvSpPr>
      <xdr:spPr>
        <a:xfrm>
          <a:off x="2286000" y="144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144767</xdr:rowOff>
    </xdr:from>
    <xdr:ext cx="762000" cy="259045"/>
    <xdr:sp macro="" textlink="">
      <xdr:nvSpPr>
        <xdr:cNvPr id="220" name="テキスト ボックス 219"/>
        <xdr:cNvSpPr txBox="1"/>
      </xdr:nvSpPr>
      <xdr:spPr>
        <a:xfrm>
          <a:off x="1955800" y="1420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156215</xdr:rowOff>
    </xdr:from>
    <xdr:to>
      <xdr:col>2</xdr:col>
      <xdr:colOff>127000</xdr:colOff>
      <xdr:row>84</xdr:row>
      <xdr:rowOff>86365</xdr:rowOff>
    </xdr:to>
    <xdr:sp macro="" textlink="">
      <xdr:nvSpPr>
        <xdr:cNvPr id="221" name="円/楕円 220"/>
        <xdr:cNvSpPr/>
      </xdr:nvSpPr>
      <xdr:spPr>
        <a:xfrm>
          <a:off x="1397000" y="1438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96542</xdr:rowOff>
    </xdr:from>
    <xdr:ext cx="762000" cy="259045"/>
    <xdr:sp macro="" textlink="">
      <xdr:nvSpPr>
        <xdr:cNvPr id="222" name="テキスト ボックス 221"/>
        <xdr:cNvSpPr txBox="1"/>
      </xdr:nvSpPr>
      <xdr:spPr>
        <a:xfrm>
          <a:off x="1066800" y="1415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退職者の増加とこれに係る新規採用のため給与水準が低下したことにより指標が改善され、おおむね類似団体と同様に推移している。</a:t>
          </a:r>
        </a:p>
        <a:p>
          <a:r>
            <a:rPr kumimoji="1" lang="ja-JP" altLang="en-US" sz="1300">
              <a:latin typeface="ＭＳ Ｐゴシック"/>
            </a:rPr>
            <a:t>　なお、平成</a:t>
          </a:r>
          <a:r>
            <a:rPr kumimoji="1" lang="en-US" altLang="ja-JP" sz="1300">
              <a:latin typeface="ＭＳ Ｐゴシック"/>
            </a:rPr>
            <a:t>23</a:t>
          </a:r>
          <a:r>
            <a:rPr kumimoji="1" lang="ja-JP" altLang="en-US" sz="1300">
              <a:latin typeface="ＭＳ Ｐゴシック"/>
            </a:rPr>
            <a:t>年度（</a:t>
          </a:r>
          <a:r>
            <a:rPr kumimoji="1" lang="en-US" altLang="ja-JP" sz="1300">
              <a:latin typeface="ＭＳ Ｐゴシック"/>
            </a:rPr>
            <a:t>H24.4.1</a:t>
          </a:r>
          <a:r>
            <a:rPr kumimoji="1" lang="ja-JP" altLang="en-US" sz="1300">
              <a:latin typeface="ＭＳ Ｐゴシック"/>
            </a:rPr>
            <a:t>時点）～平成</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H25.4.1</a:t>
          </a:r>
          <a:r>
            <a:rPr kumimoji="1" lang="ja-JP" altLang="en-US" sz="1300">
              <a:latin typeface="ＭＳ Ｐゴシック"/>
            </a:rPr>
            <a:t>時点）は国家公務員の給与改定特例法により、基準となる国の給与水準が低下したため、全国的に数値が悪化している。</a:t>
          </a:r>
        </a:p>
        <a:p>
          <a:r>
            <a:rPr kumimoji="1" lang="ja-JP" altLang="en-US" sz="1300">
              <a:latin typeface="ＭＳ Ｐゴシック"/>
            </a:rPr>
            <a:t>　今後も国家公務員や民間給与の状況を踏まえ、給与の適正化に努める。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142058</xdr:rowOff>
    </xdr:from>
    <xdr:to>
      <xdr:col>24</xdr:col>
      <xdr:colOff>558800</xdr:colOff>
      <xdr:row>88</xdr:row>
      <xdr:rowOff>158569</xdr:rowOff>
    </xdr:to>
    <xdr:cxnSp macro="">
      <xdr:nvCxnSpPr>
        <xdr:cNvPr id="258" name="直線コネクタ 257"/>
        <xdr:cNvCxnSpPr/>
      </xdr:nvCxnSpPr>
      <xdr:spPr>
        <a:xfrm flipV="1">
          <a:off x="16179800" y="14715308"/>
          <a:ext cx="8382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9"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158569</xdr:rowOff>
    </xdr:from>
    <xdr:to>
      <xdr:col>23</xdr:col>
      <xdr:colOff>406400</xdr:colOff>
      <xdr:row>89</xdr:row>
      <xdr:rowOff>907</xdr:rowOff>
    </xdr:to>
    <xdr:cxnSp macro="">
      <xdr:nvCxnSpPr>
        <xdr:cNvPr id="261" name="直線コネクタ 260"/>
        <xdr:cNvCxnSpPr/>
      </xdr:nvCxnSpPr>
      <xdr:spPr>
        <a:xfrm flipV="1">
          <a:off x="15290800" y="152461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100693</xdr:rowOff>
    </xdr:from>
    <xdr:to>
      <xdr:col>22</xdr:col>
      <xdr:colOff>203200</xdr:colOff>
      <xdr:row>89</xdr:row>
      <xdr:rowOff>907</xdr:rowOff>
    </xdr:to>
    <xdr:cxnSp macro="">
      <xdr:nvCxnSpPr>
        <xdr:cNvPr id="264" name="直線コネクタ 263"/>
        <xdr:cNvCxnSpPr/>
      </xdr:nvCxnSpPr>
      <xdr:spPr>
        <a:xfrm>
          <a:off x="14401800" y="14673943"/>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100693</xdr:rowOff>
    </xdr:from>
    <xdr:to>
      <xdr:col>21</xdr:col>
      <xdr:colOff>0</xdr:colOff>
      <xdr:row>85</xdr:row>
      <xdr:rowOff>128270</xdr:rowOff>
    </xdr:to>
    <xdr:cxnSp macro="">
      <xdr:nvCxnSpPr>
        <xdr:cNvPr id="267" name="直線コネクタ 266"/>
        <xdr:cNvCxnSpPr/>
      </xdr:nvCxnSpPr>
      <xdr:spPr>
        <a:xfrm flipV="1">
          <a:off x="13512800" y="1467394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42999</xdr:rowOff>
    </xdr:from>
    <xdr:to>
      <xdr:col>21</xdr:col>
      <xdr:colOff>50800</xdr:colOff>
      <xdr:row>85</xdr:row>
      <xdr:rowOff>144599</xdr:rowOff>
    </xdr:to>
    <xdr:sp macro="" textlink="">
      <xdr:nvSpPr>
        <xdr:cNvPr id="268" name="フローチャート : 判断 267"/>
        <xdr:cNvSpPr/>
      </xdr:nvSpPr>
      <xdr:spPr>
        <a:xfrm>
          <a:off x="14351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154776</xdr:rowOff>
    </xdr:from>
    <xdr:ext cx="762000" cy="259045"/>
    <xdr:sp macro="" textlink="">
      <xdr:nvSpPr>
        <xdr:cNvPr id="269" name="テキスト ボックス 268"/>
        <xdr:cNvSpPr txBox="1"/>
      </xdr:nvSpPr>
      <xdr:spPr>
        <a:xfrm>
          <a:off x="14020800" y="1438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56787</xdr:rowOff>
    </xdr:from>
    <xdr:to>
      <xdr:col>19</xdr:col>
      <xdr:colOff>533400</xdr:colOff>
      <xdr:row>85</xdr:row>
      <xdr:rowOff>158387</xdr:rowOff>
    </xdr:to>
    <xdr:sp macro="" textlink="">
      <xdr:nvSpPr>
        <xdr:cNvPr id="270" name="フローチャート : 判断 269"/>
        <xdr:cNvSpPr/>
      </xdr:nvSpPr>
      <xdr:spPr>
        <a:xfrm>
          <a:off x="13462000" y="146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168564</xdr:rowOff>
    </xdr:from>
    <xdr:ext cx="762000" cy="259045"/>
    <xdr:sp macro="" textlink="">
      <xdr:nvSpPr>
        <xdr:cNvPr id="271" name="テキスト ボックス 270"/>
        <xdr:cNvSpPr txBox="1"/>
      </xdr:nvSpPr>
      <xdr:spPr>
        <a:xfrm>
          <a:off x="13131800" y="1439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91258</xdr:rowOff>
    </xdr:from>
    <xdr:to>
      <xdr:col>24</xdr:col>
      <xdr:colOff>609600</xdr:colOff>
      <xdr:row>86</xdr:row>
      <xdr:rowOff>21408</xdr:rowOff>
    </xdr:to>
    <xdr:sp macro="" textlink="">
      <xdr:nvSpPr>
        <xdr:cNvPr id="277" name="円/楕円 276"/>
        <xdr:cNvSpPr/>
      </xdr:nvSpPr>
      <xdr:spPr>
        <a:xfrm>
          <a:off x="16967200" y="146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63335</xdr:rowOff>
    </xdr:from>
    <xdr:ext cx="762000" cy="259045"/>
    <xdr:sp macro="" textlink="">
      <xdr:nvSpPr>
        <xdr:cNvPr id="278" name="給与水準   （国との比較）該当値テキスト"/>
        <xdr:cNvSpPr txBox="1"/>
      </xdr:nvSpPr>
      <xdr:spPr>
        <a:xfrm>
          <a:off x="17106900" y="1463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107769</xdr:rowOff>
    </xdr:from>
    <xdr:to>
      <xdr:col>23</xdr:col>
      <xdr:colOff>457200</xdr:colOff>
      <xdr:row>89</xdr:row>
      <xdr:rowOff>37919</xdr:rowOff>
    </xdr:to>
    <xdr:sp macro="" textlink="">
      <xdr:nvSpPr>
        <xdr:cNvPr id="279" name="円/楕円 278"/>
        <xdr:cNvSpPr/>
      </xdr:nvSpPr>
      <xdr:spPr>
        <a:xfrm>
          <a:off x="16129000" y="151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48096</xdr:rowOff>
    </xdr:from>
    <xdr:ext cx="736600" cy="259045"/>
    <xdr:sp macro="" textlink="">
      <xdr:nvSpPr>
        <xdr:cNvPr id="280" name="テキスト ボックス 279"/>
        <xdr:cNvSpPr txBox="1"/>
      </xdr:nvSpPr>
      <xdr:spPr>
        <a:xfrm>
          <a:off x="15798800" y="1496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121557</xdr:rowOff>
    </xdr:from>
    <xdr:to>
      <xdr:col>22</xdr:col>
      <xdr:colOff>254000</xdr:colOff>
      <xdr:row>89</xdr:row>
      <xdr:rowOff>51707</xdr:rowOff>
    </xdr:to>
    <xdr:sp macro="" textlink="">
      <xdr:nvSpPr>
        <xdr:cNvPr id="281" name="円/楕円 280"/>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61884</xdr:rowOff>
    </xdr:from>
    <xdr:ext cx="762000" cy="259045"/>
    <xdr:sp macro="" textlink="">
      <xdr:nvSpPr>
        <xdr:cNvPr id="282" name="テキスト ボックス 281"/>
        <xdr:cNvSpPr txBox="1"/>
      </xdr:nvSpPr>
      <xdr:spPr>
        <a:xfrm>
          <a:off x="14909800" y="149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49893</xdr:rowOff>
    </xdr:from>
    <xdr:to>
      <xdr:col>21</xdr:col>
      <xdr:colOff>50800</xdr:colOff>
      <xdr:row>85</xdr:row>
      <xdr:rowOff>151493</xdr:rowOff>
    </xdr:to>
    <xdr:sp macro="" textlink="">
      <xdr:nvSpPr>
        <xdr:cNvPr id="283" name="円/楕円 282"/>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136270</xdr:rowOff>
    </xdr:from>
    <xdr:ext cx="762000" cy="259045"/>
    <xdr:sp macro="" textlink="">
      <xdr:nvSpPr>
        <xdr:cNvPr id="284" name="テキスト ボックス 283"/>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5" name="円/楕円 284"/>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6" name="テキスト ボックス 285"/>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組織の簡素化や業務の見直しなどによる人員削減（対平成</a:t>
          </a:r>
          <a:r>
            <a:rPr kumimoji="1" lang="en-US" altLang="ja-JP" sz="1300">
              <a:latin typeface="ＭＳ Ｐゴシック"/>
            </a:rPr>
            <a:t>13</a:t>
          </a:r>
          <a:r>
            <a:rPr kumimoji="1" lang="ja-JP" altLang="en-US" sz="1300">
              <a:latin typeface="ＭＳ Ｐゴシック"/>
            </a:rPr>
            <a:t>年度△</a:t>
          </a:r>
          <a:r>
            <a:rPr kumimoji="1" lang="en-US" altLang="ja-JP" sz="1300">
              <a:latin typeface="ＭＳ Ｐゴシック"/>
            </a:rPr>
            <a:t>15.4</a:t>
          </a:r>
          <a:r>
            <a:rPr kumimoji="1" lang="ja-JP" altLang="en-US" sz="1300">
              <a:latin typeface="ＭＳ Ｐゴシック"/>
            </a:rPr>
            <a:t>％、△</a:t>
          </a:r>
          <a:r>
            <a:rPr kumimoji="1" lang="en-US" altLang="ja-JP" sz="1300">
              <a:latin typeface="ＭＳ Ｐゴシック"/>
            </a:rPr>
            <a:t>147</a:t>
          </a:r>
          <a:r>
            <a:rPr kumimoji="1" lang="ja-JP" altLang="en-US" sz="1300">
              <a:latin typeface="ＭＳ Ｐゴシック"/>
            </a:rPr>
            <a:t>人、平成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日現在）の結果、人口一人当たり職員数は類似団体平均を下回っているが、人口の減少に伴い数値は微増している。</a:t>
          </a:r>
        </a:p>
        <a:p>
          <a:r>
            <a:rPr kumimoji="1" lang="ja-JP" altLang="en-US" sz="1300">
              <a:latin typeface="ＭＳ Ｐゴシック"/>
            </a:rPr>
            <a:t>　今後も不要、不急の業務の再編、簡素で効率的な組織体制の構築を図り、適正な定員管理に努める。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64226</xdr:rowOff>
    </xdr:from>
    <xdr:to>
      <xdr:col>24</xdr:col>
      <xdr:colOff>558800</xdr:colOff>
      <xdr:row>61</xdr:row>
      <xdr:rowOff>78015</xdr:rowOff>
    </xdr:to>
    <xdr:cxnSp macro="">
      <xdr:nvCxnSpPr>
        <xdr:cNvPr id="323" name="直線コネクタ 322"/>
        <xdr:cNvCxnSpPr/>
      </xdr:nvCxnSpPr>
      <xdr:spPr>
        <a:xfrm>
          <a:off x="16179800" y="1052267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4"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60778</xdr:rowOff>
    </xdr:from>
    <xdr:to>
      <xdr:col>23</xdr:col>
      <xdr:colOff>406400</xdr:colOff>
      <xdr:row>61</xdr:row>
      <xdr:rowOff>64226</xdr:rowOff>
    </xdr:to>
    <xdr:cxnSp macro="">
      <xdr:nvCxnSpPr>
        <xdr:cNvPr id="326" name="直線コネクタ 325"/>
        <xdr:cNvCxnSpPr/>
      </xdr:nvCxnSpPr>
      <xdr:spPr>
        <a:xfrm>
          <a:off x="15290800" y="105192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8" name="テキスト ボックス 327"/>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33201</xdr:rowOff>
    </xdr:from>
    <xdr:to>
      <xdr:col>22</xdr:col>
      <xdr:colOff>203200</xdr:colOff>
      <xdr:row>61</xdr:row>
      <xdr:rowOff>60778</xdr:rowOff>
    </xdr:to>
    <xdr:cxnSp macro="">
      <xdr:nvCxnSpPr>
        <xdr:cNvPr id="329" name="直線コネクタ 328"/>
        <xdr:cNvCxnSpPr/>
      </xdr:nvCxnSpPr>
      <xdr:spPr>
        <a:xfrm>
          <a:off x="14401800" y="1049165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31" name="テキスト ボックス 330"/>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9072</xdr:rowOff>
    </xdr:from>
    <xdr:to>
      <xdr:col>21</xdr:col>
      <xdr:colOff>0</xdr:colOff>
      <xdr:row>61</xdr:row>
      <xdr:rowOff>33201</xdr:rowOff>
    </xdr:to>
    <xdr:cxnSp macro="">
      <xdr:nvCxnSpPr>
        <xdr:cNvPr id="332" name="直線コネクタ 331"/>
        <xdr:cNvCxnSpPr/>
      </xdr:nvCxnSpPr>
      <xdr:spPr>
        <a:xfrm>
          <a:off x="13512800" y="1046752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33" name="フローチャート : 判断 332"/>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105971</xdr:rowOff>
    </xdr:from>
    <xdr:ext cx="762000" cy="259045"/>
    <xdr:sp macro="" textlink="">
      <xdr:nvSpPr>
        <xdr:cNvPr id="334" name="テキスト ボックス 333"/>
        <xdr:cNvSpPr txBox="1"/>
      </xdr:nvSpPr>
      <xdr:spPr>
        <a:xfrm>
          <a:off x="14020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35" name="フローチャート : 判断 334"/>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123207</xdr:rowOff>
    </xdr:from>
    <xdr:ext cx="762000" cy="259045"/>
    <xdr:sp macro="" textlink="">
      <xdr:nvSpPr>
        <xdr:cNvPr id="336" name="テキスト ボックス 335"/>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27215</xdr:rowOff>
    </xdr:from>
    <xdr:to>
      <xdr:col>24</xdr:col>
      <xdr:colOff>609600</xdr:colOff>
      <xdr:row>61</xdr:row>
      <xdr:rowOff>128815</xdr:rowOff>
    </xdr:to>
    <xdr:sp macro="" textlink="">
      <xdr:nvSpPr>
        <xdr:cNvPr id="342" name="円/楕円 341"/>
        <xdr:cNvSpPr/>
      </xdr:nvSpPr>
      <xdr:spPr>
        <a:xfrm>
          <a:off x="16967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43742</xdr:rowOff>
    </xdr:from>
    <xdr:ext cx="762000" cy="259045"/>
    <xdr:sp macro="" textlink="">
      <xdr:nvSpPr>
        <xdr:cNvPr id="343" name="定員管理の状況該当値テキスト"/>
        <xdr:cNvSpPr txBox="1"/>
      </xdr:nvSpPr>
      <xdr:spPr>
        <a:xfrm>
          <a:off x="171069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13426</xdr:rowOff>
    </xdr:from>
    <xdr:to>
      <xdr:col>23</xdr:col>
      <xdr:colOff>457200</xdr:colOff>
      <xdr:row>61</xdr:row>
      <xdr:rowOff>115026</xdr:rowOff>
    </xdr:to>
    <xdr:sp macro="" textlink="">
      <xdr:nvSpPr>
        <xdr:cNvPr id="344" name="円/楕円 343"/>
        <xdr:cNvSpPr/>
      </xdr:nvSpPr>
      <xdr:spPr>
        <a:xfrm>
          <a:off x="16129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125203</xdr:rowOff>
    </xdr:from>
    <xdr:ext cx="736600" cy="259045"/>
    <xdr:sp macro="" textlink="">
      <xdr:nvSpPr>
        <xdr:cNvPr id="345" name="テキスト ボックス 344"/>
        <xdr:cNvSpPr txBox="1"/>
      </xdr:nvSpPr>
      <xdr:spPr>
        <a:xfrm>
          <a:off x="15798800" y="1024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9978</xdr:rowOff>
    </xdr:from>
    <xdr:to>
      <xdr:col>22</xdr:col>
      <xdr:colOff>254000</xdr:colOff>
      <xdr:row>61</xdr:row>
      <xdr:rowOff>111578</xdr:rowOff>
    </xdr:to>
    <xdr:sp macro="" textlink="">
      <xdr:nvSpPr>
        <xdr:cNvPr id="346" name="円/楕円 345"/>
        <xdr:cNvSpPr/>
      </xdr:nvSpPr>
      <xdr:spPr>
        <a:xfrm>
          <a:off x="15240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121755</xdr:rowOff>
    </xdr:from>
    <xdr:ext cx="762000" cy="259045"/>
    <xdr:sp macro="" textlink="">
      <xdr:nvSpPr>
        <xdr:cNvPr id="347" name="テキスト ボックス 346"/>
        <xdr:cNvSpPr txBox="1"/>
      </xdr:nvSpPr>
      <xdr:spPr>
        <a:xfrm>
          <a:off x="1490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153851</xdr:rowOff>
    </xdr:from>
    <xdr:to>
      <xdr:col>21</xdr:col>
      <xdr:colOff>50800</xdr:colOff>
      <xdr:row>61</xdr:row>
      <xdr:rowOff>84001</xdr:rowOff>
    </xdr:to>
    <xdr:sp macro="" textlink="">
      <xdr:nvSpPr>
        <xdr:cNvPr id="348" name="円/楕円 347"/>
        <xdr:cNvSpPr/>
      </xdr:nvSpPr>
      <xdr:spPr>
        <a:xfrm>
          <a:off x="14351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94178</xdr:rowOff>
    </xdr:from>
    <xdr:ext cx="762000" cy="259045"/>
    <xdr:sp macro="" textlink="">
      <xdr:nvSpPr>
        <xdr:cNvPr id="349" name="テキスト ボックス 348"/>
        <xdr:cNvSpPr txBox="1"/>
      </xdr:nvSpPr>
      <xdr:spPr>
        <a:xfrm>
          <a:off x="14020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129722</xdr:rowOff>
    </xdr:from>
    <xdr:to>
      <xdr:col>19</xdr:col>
      <xdr:colOff>533400</xdr:colOff>
      <xdr:row>61</xdr:row>
      <xdr:rowOff>59872</xdr:rowOff>
    </xdr:to>
    <xdr:sp macro="" textlink="">
      <xdr:nvSpPr>
        <xdr:cNvPr id="350" name="円/楕円 349"/>
        <xdr:cNvSpPr/>
      </xdr:nvSpPr>
      <xdr:spPr>
        <a:xfrm>
          <a:off x="13462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70049</xdr:rowOff>
    </xdr:from>
    <xdr:ext cx="762000" cy="259045"/>
    <xdr:sp macro="" textlink="">
      <xdr:nvSpPr>
        <xdr:cNvPr id="351" name="テキスト ボックス 350"/>
        <xdr:cNvSpPr txBox="1"/>
      </xdr:nvSpPr>
      <xdr:spPr>
        <a:xfrm>
          <a:off x="13131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地方債発行抑制により、類似団体の平均よりも低い状態が続いていたが、平成</a:t>
          </a:r>
          <a:r>
            <a:rPr kumimoji="1" lang="en-US" altLang="ja-JP" sz="1300">
              <a:latin typeface="ＭＳ Ｐゴシック"/>
            </a:rPr>
            <a:t>22</a:t>
          </a:r>
          <a:r>
            <a:rPr kumimoji="1" lang="ja-JP" altLang="en-US" sz="1300">
              <a:latin typeface="ＭＳ Ｐゴシック"/>
            </a:rPr>
            <a:t>年度の土地開発公社解散にあたり、新たに第三セクター等改革推進債を起債したため元利償還額が増加し、平成</a:t>
          </a:r>
          <a:r>
            <a:rPr kumimoji="1" lang="en-US" altLang="ja-JP" sz="1300">
              <a:latin typeface="ＭＳ Ｐゴシック"/>
            </a:rPr>
            <a:t>23</a:t>
          </a:r>
          <a:r>
            <a:rPr kumimoji="1" lang="ja-JP" altLang="en-US" sz="1300">
              <a:latin typeface="ＭＳ Ｐゴシック"/>
            </a:rPr>
            <a:t>年度以降は横ばいとなっている。</a:t>
          </a:r>
        </a:p>
        <a:p>
          <a:r>
            <a:rPr kumimoji="1" lang="ja-JP" altLang="en-US" sz="1300">
              <a:latin typeface="ＭＳ Ｐゴシック"/>
            </a:rPr>
            <a:t>　今後数年間は駅前再開発や学校改築、市営住宅の建替等、既に計画済みの起債予定事業が増える見込みであるが、適切な償還計画のもとで数値の改善を図る。</a:t>
          </a:r>
        </a:p>
        <a:p>
          <a:r>
            <a:rPr kumimoji="1" lang="ja-JP" altLang="en-US" sz="1300">
              <a:latin typeface="ＭＳ Ｐゴシック"/>
            </a:rPr>
            <a:t>　</a:t>
          </a: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139192</xdr:rowOff>
    </xdr:from>
    <xdr:to>
      <xdr:col>24</xdr:col>
      <xdr:colOff>558800</xdr:colOff>
      <xdr:row>39</xdr:row>
      <xdr:rowOff>139192</xdr:rowOff>
    </xdr:to>
    <xdr:cxnSp macro="">
      <xdr:nvCxnSpPr>
        <xdr:cNvPr id="383" name="直線コネクタ 382"/>
        <xdr:cNvCxnSpPr/>
      </xdr:nvCxnSpPr>
      <xdr:spPr>
        <a:xfrm>
          <a:off x="16179800" y="68257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134366</xdr:rowOff>
    </xdr:from>
    <xdr:to>
      <xdr:col>23</xdr:col>
      <xdr:colOff>406400</xdr:colOff>
      <xdr:row>39</xdr:row>
      <xdr:rowOff>139192</xdr:rowOff>
    </xdr:to>
    <xdr:cxnSp macro="">
      <xdr:nvCxnSpPr>
        <xdr:cNvPr id="386" name="直線コネクタ 385"/>
        <xdr:cNvCxnSpPr/>
      </xdr:nvCxnSpPr>
      <xdr:spPr>
        <a:xfrm>
          <a:off x="15290800" y="68209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134366</xdr:rowOff>
    </xdr:from>
    <xdr:to>
      <xdr:col>22</xdr:col>
      <xdr:colOff>203200</xdr:colOff>
      <xdr:row>39</xdr:row>
      <xdr:rowOff>148844</xdr:rowOff>
    </xdr:to>
    <xdr:cxnSp macro="">
      <xdr:nvCxnSpPr>
        <xdr:cNvPr id="389" name="直線コネクタ 388"/>
        <xdr:cNvCxnSpPr/>
      </xdr:nvCxnSpPr>
      <xdr:spPr>
        <a:xfrm flipV="1">
          <a:off x="14401800" y="68209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148844</xdr:rowOff>
    </xdr:from>
    <xdr:to>
      <xdr:col>21</xdr:col>
      <xdr:colOff>0</xdr:colOff>
      <xdr:row>40</xdr:row>
      <xdr:rowOff>25654</xdr:rowOff>
    </xdr:to>
    <xdr:cxnSp macro="">
      <xdr:nvCxnSpPr>
        <xdr:cNvPr id="392" name="直線コネクタ 391"/>
        <xdr:cNvCxnSpPr/>
      </xdr:nvCxnSpPr>
      <xdr:spPr>
        <a:xfrm flipV="1">
          <a:off x="13512800" y="68353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93" name="フローチャート : 判断 392"/>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61231</xdr:rowOff>
    </xdr:from>
    <xdr:ext cx="762000" cy="259045"/>
    <xdr:sp macro="" textlink="">
      <xdr:nvSpPr>
        <xdr:cNvPr id="394" name="テキスト ボックス 393"/>
        <xdr:cNvSpPr txBox="1"/>
      </xdr:nvSpPr>
      <xdr:spPr>
        <a:xfrm>
          <a:off x="14020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95" name="フローチャート : 判断 394"/>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99839</xdr:rowOff>
    </xdr:from>
    <xdr:ext cx="762000" cy="259045"/>
    <xdr:sp macro="" textlink="">
      <xdr:nvSpPr>
        <xdr:cNvPr id="396" name="テキスト ボックス 395"/>
        <xdr:cNvSpPr txBox="1"/>
      </xdr:nvSpPr>
      <xdr:spPr>
        <a:xfrm>
          <a:off x="13131800" y="695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88392</xdr:rowOff>
    </xdr:from>
    <xdr:to>
      <xdr:col>24</xdr:col>
      <xdr:colOff>609600</xdr:colOff>
      <xdr:row>40</xdr:row>
      <xdr:rowOff>18542</xdr:rowOff>
    </xdr:to>
    <xdr:sp macro="" textlink="">
      <xdr:nvSpPr>
        <xdr:cNvPr id="402" name="円/楕円 401"/>
        <xdr:cNvSpPr/>
      </xdr:nvSpPr>
      <xdr:spPr>
        <a:xfrm>
          <a:off x="169672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60469</xdr:rowOff>
    </xdr:from>
    <xdr:ext cx="762000" cy="259045"/>
    <xdr:sp macro="" textlink="">
      <xdr:nvSpPr>
        <xdr:cNvPr id="403" name="公債費負担の状況該当値テキスト"/>
        <xdr:cNvSpPr txBox="1"/>
      </xdr:nvSpPr>
      <xdr:spPr>
        <a:xfrm>
          <a:off x="17106900" y="674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88392</xdr:rowOff>
    </xdr:from>
    <xdr:to>
      <xdr:col>23</xdr:col>
      <xdr:colOff>457200</xdr:colOff>
      <xdr:row>40</xdr:row>
      <xdr:rowOff>18542</xdr:rowOff>
    </xdr:to>
    <xdr:sp macro="" textlink="">
      <xdr:nvSpPr>
        <xdr:cNvPr id="404" name="円/楕円 403"/>
        <xdr:cNvSpPr/>
      </xdr:nvSpPr>
      <xdr:spPr>
        <a:xfrm>
          <a:off x="161290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3319</xdr:rowOff>
    </xdr:from>
    <xdr:ext cx="736600" cy="259045"/>
    <xdr:sp macro="" textlink="">
      <xdr:nvSpPr>
        <xdr:cNvPr id="405" name="テキスト ボックス 404"/>
        <xdr:cNvSpPr txBox="1"/>
      </xdr:nvSpPr>
      <xdr:spPr>
        <a:xfrm>
          <a:off x="15798800" y="686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83566</xdr:rowOff>
    </xdr:from>
    <xdr:to>
      <xdr:col>22</xdr:col>
      <xdr:colOff>254000</xdr:colOff>
      <xdr:row>40</xdr:row>
      <xdr:rowOff>13716</xdr:rowOff>
    </xdr:to>
    <xdr:sp macro="" textlink="">
      <xdr:nvSpPr>
        <xdr:cNvPr id="406" name="円/楕円 405"/>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169943</xdr:rowOff>
    </xdr:from>
    <xdr:ext cx="762000" cy="259045"/>
    <xdr:sp macro="" textlink="">
      <xdr:nvSpPr>
        <xdr:cNvPr id="407" name="テキスト ボックス 406"/>
        <xdr:cNvSpPr txBox="1"/>
      </xdr:nvSpPr>
      <xdr:spPr>
        <a:xfrm>
          <a:off x="149098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98044</xdr:rowOff>
    </xdr:from>
    <xdr:to>
      <xdr:col>21</xdr:col>
      <xdr:colOff>50800</xdr:colOff>
      <xdr:row>40</xdr:row>
      <xdr:rowOff>28194</xdr:rowOff>
    </xdr:to>
    <xdr:sp macro="" textlink="">
      <xdr:nvSpPr>
        <xdr:cNvPr id="408" name="円/楕円 407"/>
        <xdr:cNvSpPr/>
      </xdr:nvSpPr>
      <xdr:spPr>
        <a:xfrm>
          <a:off x="14351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38371</xdr:rowOff>
    </xdr:from>
    <xdr:ext cx="762000" cy="259045"/>
    <xdr:sp macro="" textlink="">
      <xdr:nvSpPr>
        <xdr:cNvPr id="409" name="テキスト ボックス 408"/>
        <xdr:cNvSpPr txBox="1"/>
      </xdr:nvSpPr>
      <xdr:spPr>
        <a:xfrm>
          <a:off x="14020800" y="65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410" name="円/楕円 409"/>
        <xdr:cNvSpPr/>
      </xdr:nvSpPr>
      <xdr:spPr>
        <a:xfrm>
          <a:off x="134620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86631</xdr:rowOff>
    </xdr:from>
    <xdr:ext cx="762000" cy="259045"/>
    <xdr:sp macro="" textlink="">
      <xdr:nvSpPr>
        <xdr:cNvPr id="411" name="テキスト ボックス 410"/>
        <xdr:cNvSpPr txBox="1"/>
      </xdr:nvSpPr>
      <xdr:spPr>
        <a:xfrm>
          <a:off x="13131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普通建設事業費の減少に伴い地方債発行も抑制しており、地方債残高は減少傾向にある。平成</a:t>
          </a:r>
          <a:r>
            <a:rPr kumimoji="1" lang="en-US" altLang="ja-JP" sz="1300">
              <a:latin typeface="ＭＳ Ｐゴシック"/>
            </a:rPr>
            <a:t>25</a:t>
          </a:r>
          <a:r>
            <a:rPr kumimoji="1" lang="ja-JP" altLang="en-US" sz="1300">
              <a:latin typeface="ＭＳ Ｐゴシック"/>
            </a:rPr>
            <a:t>年度決算では債務負担に基づく支出予定額については増加したが、地方債残高の減少効果によって数値が改善された。</a:t>
          </a:r>
        </a:p>
        <a:p>
          <a:r>
            <a:rPr kumimoji="1" lang="ja-JP" altLang="en-US" sz="1300">
              <a:latin typeface="ＭＳ Ｐゴシック"/>
            </a:rPr>
            <a:t>　しかしながら、今後数年間は駅前再開発や学校改築、市営住宅の建替等、既に計画済みの起債予定事業が増える見込みである。計画的な実施と、適切な償還計画により、健全な財政運営に努める。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42469</xdr:rowOff>
    </xdr:from>
    <xdr:to>
      <xdr:col>24</xdr:col>
      <xdr:colOff>558800</xdr:colOff>
      <xdr:row>15</xdr:row>
      <xdr:rowOff>60808</xdr:rowOff>
    </xdr:to>
    <xdr:cxnSp macro="">
      <xdr:nvCxnSpPr>
        <xdr:cNvPr id="443" name="直線コネクタ 442"/>
        <xdr:cNvCxnSpPr/>
      </xdr:nvCxnSpPr>
      <xdr:spPr>
        <a:xfrm flipV="1">
          <a:off x="16179800" y="2614219"/>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44"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60808</xdr:rowOff>
    </xdr:from>
    <xdr:to>
      <xdr:col>23</xdr:col>
      <xdr:colOff>406400</xdr:colOff>
      <xdr:row>15</xdr:row>
      <xdr:rowOff>81559</xdr:rowOff>
    </xdr:to>
    <xdr:cxnSp macro="">
      <xdr:nvCxnSpPr>
        <xdr:cNvPr id="446" name="直線コネクタ 445"/>
        <xdr:cNvCxnSpPr/>
      </xdr:nvCxnSpPr>
      <xdr:spPr>
        <a:xfrm flipV="1">
          <a:off x="15290800" y="2632558"/>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137406</xdr:rowOff>
    </xdr:from>
    <xdr:ext cx="736600" cy="259045"/>
    <xdr:sp macro="" textlink="">
      <xdr:nvSpPr>
        <xdr:cNvPr id="448" name="テキスト ボックス 447"/>
        <xdr:cNvSpPr txBox="1"/>
      </xdr:nvSpPr>
      <xdr:spPr>
        <a:xfrm>
          <a:off x="15798800" y="27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81559</xdr:rowOff>
    </xdr:from>
    <xdr:to>
      <xdr:col>22</xdr:col>
      <xdr:colOff>203200</xdr:colOff>
      <xdr:row>15</xdr:row>
      <xdr:rowOff>118237</xdr:rowOff>
    </xdr:to>
    <xdr:cxnSp macro="">
      <xdr:nvCxnSpPr>
        <xdr:cNvPr id="449" name="直線コネクタ 448"/>
        <xdr:cNvCxnSpPr/>
      </xdr:nvCxnSpPr>
      <xdr:spPr>
        <a:xfrm flipV="1">
          <a:off x="14401800" y="2653309"/>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51" name="テキスト ボックス 450"/>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118237</xdr:rowOff>
    </xdr:from>
    <xdr:to>
      <xdr:col>21</xdr:col>
      <xdr:colOff>0</xdr:colOff>
      <xdr:row>15</xdr:row>
      <xdr:rowOff>158293</xdr:rowOff>
    </xdr:to>
    <xdr:cxnSp macro="">
      <xdr:nvCxnSpPr>
        <xdr:cNvPr id="452" name="直線コネクタ 451"/>
        <xdr:cNvCxnSpPr/>
      </xdr:nvCxnSpPr>
      <xdr:spPr>
        <a:xfrm flipV="1">
          <a:off x="13512800" y="2689987"/>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83718</xdr:rowOff>
    </xdr:from>
    <xdr:to>
      <xdr:col>21</xdr:col>
      <xdr:colOff>50800</xdr:colOff>
      <xdr:row>17</xdr:row>
      <xdr:rowOff>13868</xdr:rowOff>
    </xdr:to>
    <xdr:sp macro="" textlink="">
      <xdr:nvSpPr>
        <xdr:cNvPr id="453" name="フローチャート : 判断 452"/>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170095</xdr:rowOff>
    </xdr:from>
    <xdr:ext cx="762000" cy="259045"/>
    <xdr:sp macro="" textlink="">
      <xdr:nvSpPr>
        <xdr:cNvPr id="454" name="テキスト ボックス 453"/>
        <xdr:cNvSpPr txBox="1"/>
      </xdr:nvSpPr>
      <xdr:spPr>
        <a:xfrm>
          <a:off x="14020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55" name="フローチャート : 判断 454"/>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69588</xdr:rowOff>
    </xdr:from>
    <xdr:ext cx="762000" cy="259045"/>
    <xdr:sp macro="" textlink="">
      <xdr:nvSpPr>
        <xdr:cNvPr id="456" name="テキスト ボックス 455"/>
        <xdr:cNvSpPr txBox="1"/>
      </xdr:nvSpPr>
      <xdr:spPr>
        <a:xfrm>
          <a:off x="13131800" y="298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62" name="円/楕円 461"/>
        <xdr:cNvSpPr/>
      </xdr:nvSpPr>
      <xdr:spPr>
        <a:xfrm>
          <a:off x="16967200" y="25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8196</xdr:rowOff>
    </xdr:from>
    <xdr:ext cx="762000" cy="259045"/>
    <xdr:sp macro="" textlink="">
      <xdr:nvSpPr>
        <xdr:cNvPr id="463" name="将来負担の状況該当値テキスト"/>
        <xdr:cNvSpPr txBox="1"/>
      </xdr:nvSpPr>
      <xdr:spPr>
        <a:xfrm>
          <a:off x="17106900" y="240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10008</xdr:rowOff>
    </xdr:from>
    <xdr:to>
      <xdr:col>23</xdr:col>
      <xdr:colOff>457200</xdr:colOff>
      <xdr:row>15</xdr:row>
      <xdr:rowOff>111608</xdr:rowOff>
    </xdr:to>
    <xdr:sp macro="" textlink="">
      <xdr:nvSpPr>
        <xdr:cNvPr id="464" name="円/楕円 463"/>
        <xdr:cNvSpPr/>
      </xdr:nvSpPr>
      <xdr:spPr>
        <a:xfrm>
          <a:off x="16129000" y="25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65" name="テキスト ボックス 464"/>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30759</xdr:rowOff>
    </xdr:from>
    <xdr:to>
      <xdr:col>22</xdr:col>
      <xdr:colOff>254000</xdr:colOff>
      <xdr:row>15</xdr:row>
      <xdr:rowOff>132359</xdr:rowOff>
    </xdr:to>
    <xdr:sp macro="" textlink="">
      <xdr:nvSpPr>
        <xdr:cNvPr id="466" name="円/楕円 465"/>
        <xdr:cNvSpPr/>
      </xdr:nvSpPr>
      <xdr:spPr>
        <a:xfrm>
          <a:off x="15240000" y="26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142536</xdr:rowOff>
    </xdr:from>
    <xdr:ext cx="762000" cy="259045"/>
    <xdr:sp macro="" textlink="">
      <xdr:nvSpPr>
        <xdr:cNvPr id="467" name="テキスト ボックス 466"/>
        <xdr:cNvSpPr txBox="1"/>
      </xdr:nvSpPr>
      <xdr:spPr>
        <a:xfrm>
          <a:off x="14909800" y="237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67437</xdr:rowOff>
    </xdr:from>
    <xdr:to>
      <xdr:col>21</xdr:col>
      <xdr:colOff>50800</xdr:colOff>
      <xdr:row>15</xdr:row>
      <xdr:rowOff>169037</xdr:rowOff>
    </xdr:to>
    <xdr:sp macro="" textlink="">
      <xdr:nvSpPr>
        <xdr:cNvPr id="468" name="円/楕円 467"/>
        <xdr:cNvSpPr/>
      </xdr:nvSpPr>
      <xdr:spPr>
        <a:xfrm>
          <a:off x="14351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7764</xdr:rowOff>
    </xdr:from>
    <xdr:ext cx="762000" cy="259045"/>
    <xdr:sp macro="" textlink="">
      <xdr:nvSpPr>
        <xdr:cNvPr id="469" name="テキスト ボックス 468"/>
        <xdr:cNvSpPr txBox="1"/>
      </xdr:nvSpPr>
      <xdr:spPr>
        <a:xfrm>
          <a:off x="14020800" y="2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107493</xdr:rowOff>
    </xdr:from>
    <xdr:to>
      <xdr:col>19</xdr:col>
      <xdr:colOff>533400</xdr:colOff>
      <xdr:row>16</xdr:row>
      <xdr:rowOff>37643</xdr:rowOff>
    </xdr:to>
    <xdr:sp macro="" textlink="">
      <xdr:nvSpPr>
        <xdr:cNvPr id="470" name="円/楕円 469"/>
        <xdr:cNvSpPr/>
      </xdr:nvSpPr>
      <xdr:spPr>
        <a:xfrm>
          <a:off x="13462000" y="2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47820</xdr:rowOff>
    </xdr:from>
    <xdr:ext cx="762000" cy="259045"/>
    <xdr:sp macro="" textlink="">
      <xdr:nvSpPr>
        <xdr:cNvPr id="471" name="テキスト ボックス 470"/>
        <xdr:cNvSpPr txBox="1"/>
      </xdr:nvSpPr>
      <xdr:spPr>
        <a:xfrm>
          <a:off x="13131800" y="24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北海道江別市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120,805
120,439
187.57
42,877,440
42,136,439
700,529
24,380,945
34,880,944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33.8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組織の簡素化、業務の見直し、指定管理制度導入などによる人員削減（対平成</a:t>
          </a:r>
          <a:r>
            <a:rPr kumimoji="1" lang="en-US" altLang="ja-JP" sz="1300">
              <a:latin typeface="ＭＳ Ｐゴシック"/>
            </a:rPr>
            <a:t>13</a:t>
          </a:r>
          <a:r>
            <a:rPr kumimoji="1" lang="ja-JP" altLang="en-US" sz="1300">
              <a:latin typeface="ＭＳ Ｐゴシック"/>
            </a:rPr>
            <a:t>年度△</a:t>
          </a:r>
          <a:r>
            <a:rPr kumimoji="1" lang="en-US" altLang="ja-JP" sz="1300">
              <a:latin typeface="ＭＳ Ｐゴシック"/>
            </a:rPr>
            <a:t>15.4</a:t>
          </a:r>
          <a:r>
            <a:rPr kumimoji="1" lang="ja-JP" altLang="en-US" sz="1300">
              <a:latin typeface="ＭＳ Ｐゴシック"/>
            </a:rPr>
            <a:t>％、△</a:t>
          </a:r>
          <a:r>
            <a:rPr kumimoji="1" lang="en-US" altLang="ja-JP" sz="1300">
              <a:latin typeface="ＭＳ Ｐゴシック"/>
            </a:rPr>
            <a:t>147</a:t>
          </a:r>
          <a:r>
            <a:rPr kumimoji="1" lang="ja-JP" altLang="en-US" sz="1300">
              <a:latin typeface="ＭＳ Ｐゴシック"/>
            </a:rPr>
            <a:t>人、平成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日現在）ならびに給与制度改革等による給与費適正化を通して人件費を抑制しており、類似団体よりも低い数値となっている。</a:t>
          </a:r>
        </a:p>
        <a:p>
          <a:r>
            <a:rPr kumimoji="1" lang="ja-JP" altLang="en-US" sz="1300">
              <a:latin typeface="ＭＳ Ｐゴシック"/>
            </a:rPr>
            <a:t>　今後とも、不要不急の業務の再編、簡素で効率的な組織体制の構築を図り、適正な定員管理に努めるとともに、給与水準については国家公務員や民間企業の水準等を踏まえて適正化に努める。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157480</xdr:rowOff>
    </xdr:to>
    <xdr:cxnSp macro="">
      <xdr:nvCxnSpPr>
        <xdr:cNvPr id="65" name="直線コネクタ 64"/>
        <xdr:cNvCxnSpPr/>
      </xdr:nvCxnSpPr>
      <xdr:spPr>
        <a:xfrm flipV="1">
          <a:off x="3987800" y="6276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36</xdr:row>
      <xdr:rowOff>165100</xdr:rowOff>
    </xdr:to>
    <xdr:cxnSp macro="">
      <xdr:nvCxnSpPr>
        <xdr:cNvPr id="68" name="直線コネクタ 67"/>
        <xdr:cNvCxnSpPr/>
      </xdr:nvCxnSpPr>
      <xdr:spPr>
        <a:xfrm flipV="1">
          <a:off x="3098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165100</xdr:rowOff>
    </xdr:to>
    <xdr:cxnSp macro="">
      <xdr:nvCxnSpPr>
        <xdr:cNvPr id="71" name="直線コネクタ 70"/>
        <xdr:cNvCxnSpPr/>
      </xdr:nvCxnSpPr>
      <xdr:spPr>
        <a:xfrm>
          <a:off x="2209800" y="627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37</xdr:row>
      <xdr:rowOff>54610</xdr:rowOff>
    </xdr:to>
    <xdr:cxnSp macro="">
      <xdr:nvCxnSpPr>
        <xdr:cNvPr id="74" name="直線コネクタ 73"/>
        <xdr:cNvCxnSpPr/>
      </xdr:nvCxnSpPr>
      <xdr:spPr>
        <a:xfrm flipV="1">
          <a:off x="1320800" y="6276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6" name="テキスト ボックス 75"/>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78" name="テキスト ボックス 77"/>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4" name="円/楕円 83"/>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5"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6" name="円/楕円 85"/>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87" name="テキスト ボックス 86"/>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8" name="円/楕円 87"/>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89" name="テキスト ボックス 88"/>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90" name="円/楕円 89"/>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91" name="テキスト ボックス 90"/>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2" name="円/楕円 91"/>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93" name="テキスト ボックス 92"/>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従前より、徹底的な歳出削減を実施してきたところであるが、指定管理制度の積極的な実施により委託料が増加傾向にある。</a:t>
          </a:r>
        </a:p>
        <a:p>
          <a:r>
            <a:rPr kumimoji="1" lang="ja-JP" altLang="en-US" sz="1300">
              <a:latin typeface="ＭＳ Ｐゴシック"/>
            </a:rPr>
            <a:t>　結果として人件費は類似団体と比較して低い傾向にあり抑制が進んでいる一方で、電気料金の値上がりや最低賃金の上昇等の理由から物件費の増加傾向は続くと考えられる。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8890</xdr:rowOff>
    </xdr:to>
    <xdr:cxnSp macro="">
      <xdr:nvCxnSpPr>
        <xdr:cNvPr id="126" name="直線コネクタ 125"/>
        <xdr:cNvCxnSpPr/>
      </xdr:nvCxnSpPr>
      <xdr:spPr>
        <a:xfrm>
          <a:off x="15671800" y="258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15</xdr:row>
      <xdr:rowOff>8890</xdr:rowOff>
    </xdr:to>
    <xdr:cxnSp macro="">
      <xdr:nvCxnSpPr>
        <xdr:cNvPr id="129" name="直線コネクタ 128"/>
        <xdr:cNvCxnSpPr/>
      </xdr:nvCxnSpPr>
      <xdr:spPr>
        <a:xfrm>
          <a:off x="14782800" y="251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66040</xdr:rowOff>
    </xdr:from>
    <xdr:to>
      <xdr:col>21</xdr:col>
      <xdr:colOff>361950</xdr:colOff>
      <xdr:row>14</xdr:row>
      <xdr:rowOff>119380</xdr:rowOff>
    </xdr:to>
    <xdr:cxnSp macro="">
      <xdr:nvCxnSpPr>
        <xdr:cNvPr id="132" name="直線コネクタ 131"/>
        <xdr:cNvCxnSpPr/>
      </xdr:nvCxnSpPr>
      <xdr:spPr>
        <a:xfrm>
          <a:off x="13893800" y="246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14</xdr:row>
      <xdr:rowOff>149860</xdr:rowOff>
    </xdr:to>
    <xdr:cxnSp macro="">
      <xdr:nvCxnSpPr>
        <xdr:cNvPr id="135" name="直線コネクタ 134"/>
        <xdr:cNvCxnSpPr/>
      </xdr:nvCxnSpPr>
      <xdr:spPr>
        <a:xfrm flipV="1">
          <a:off x="13004800" y="2466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37" name="テキスト ボックス 136"/>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39" name="テキスト ボックス 138"/>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129540</xdr:rowOff>
    </xdr:from>
    <xdr:to>
      <xdr:col>24</xdr:col>
      <xdr:colOff>82550</xdr:colOff>
      <xdr:row>15</xdr:row>
      <xdr:rowOff>59690</xdr:rowOff>
    </xdr:to>
    <xdr:sp macro="" textlink="">
      <xdr:nvSpPr>
        <xdr:cNvPr id="145" name="円/楕円 144"/>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146067</xdr:rowOff>
    </xdr:from>
    <xdr:ext cx="762000" cy="259045"/>
    <xdr:sp macro="" textlink="">
      <xdr:nvSpPr>
        <xdr:cNvPr id="146"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7" name="円/楕円 146"/>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44467</xdr:rowOff>
    </xdr:from>
    <xdr:ext cx="736600" cy="259045"/>
    <xdr:sp macro="" textlink="">
      <xdr:nvSpPr>
        <xdr:cNvPr id="148" name="テキスト ボックス 147"/>
        <xdr:cNvSpPr txBox="1"/>
      </xdr:nvSpPr>
      <xdr:spPr>
        <a:xfrm>
          <a:off x="15290800" y="261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49" name="円/楕円 148"/>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50" name="テキスト ボックス 149"/>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xdr:rowOff>
    </xdr:from>
    <xdr:to>
      <xdr:col>20</xdr:col>
      <xdr:colOff>209550</xdr:colOff>
      <xdr:row>14</xdr:row>
      <xdr:rowOff>116840</xdr:rowOff>
    </xdr:to>
    <xdr:sp macro="" textlink="">
      <xdr:nvSpPr>
        <xdr:cNvPr id="151" name="円/楕円 150"/>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101617</xdr:rowOff>
    </xdr:from>
    <xdr:ext cx="762000" cy="259045"/>
    <xdr:sp macro="" textlink="">
      <xdr:nvSpPr>
        <xdr:cNvPr id="152" name="テキスト ボックス 151"/>
        <xdr:cNvSpPr txBox="1"/>
      </xdr:nvSpPr>
      <xdr:spPr>
        <a:xfrm>
          <a:off x="13512800" y="25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3" name="円/楕円 152"/>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13987</xdr:rowOff>
    </xdr:from>
    <xdr:ext cx="762000" cy="259045"/>
    <xdr:sp macro="" textlink="">
      <xdr:nvSpPr>
        <xdr:cNvPr id="154" name="テキスト ボックス 153"/>
        <xdr:cNvSpPr txBox="1"/>
      </xdr:nvSpPr>
      <xdr:spPr>
        <a:xfrm>
          <a:off x="12623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年度までは類似団体と比較して高い水準にあったが、平成</a:t>
          </a:r>
          <a:r>
            <a:rPr kumimoji="1" lang="en-US" altLang="ja-JP" sz="1300">
              <a:latin typeface="ＭＳ Ｐゴシック"/>
            </a:rPr>
            <a:t>25</a:t>
          </a:r>
          <a:r>
            <a:rPr kumimoji="1" lang="ja-JP" altLang="en-US" sz="1300">
              <a:latin typeface="ＭＳ Ｐゴシック"/>
            </a:rPr>
            <a:t>年度は類似団体平均と同水準となった。</a:t>
          </a:r>
          <a:endParaRPr kumimoji="1" lang="en-US" altLang="ja-JP" sz="1300">
            <a:latin typeface="ＭＳ Ｐゴシック"/>
          </a:endParaRPr>
        </a:p>
        <a:p>
          <a:r>
            <a:rPr kumimoji="1" lang="ja-JP" altLang="en-US" sz="1300">
              <a:latin typeface="ＭＳ Ｐゴシック"/>
            </a:rPr>
            <a:t>　高齢化を背景とする社会福祉費の増により、扶助費は増加傾向が続くと考えられる。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129722</xdr:rowOff>
    </xdr:from>
    <xdr:to>
      <xdr:col>7</xdr:col>
      <xdr:colOff>15875</xdr:colOff>
      <xdr:row>55</xdr:row>
      <xdr:rowOff>151493</xdr:rowOff>
    </xdr:to>
    <xdr:cxnSp macro="">
      <xdr:nvCxnSpPr>
        <xdr:cNvPr id="189" name="直線コネクタ 188"/>
        <xdr:cNvCxnSpPr/>
      </xdr:nvCxnSpPr>
      <xdr:spPr>
        <a:xfrm>
          <a:off x="3987800" y="95594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129722</xdr:rowOff>
    </xdr:to>
    <xdr:cxnSp macro="">
      <xdr:nvCxnSpPr>
        <xdr:cNvPr id="192" name="直線コネクタ 191"/>
        <xdr:cNvCxnSpPr/>
      </xdr:nvCxnSpPr>
      <xdr:spPr>
        <a:xfrm>
          <a:off x="3098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64407</xdr:rowOff>
    </xdr:from>
    <xdr:to>
      <xdr:col>4</xdr:col>
      <xdr:colOff>346075</xdr:colOff>
      <xdr:row>55</xdr:row>
      <xdr:rowOff>107950</xdr:rowOff>
    </xdr:to>
    <xdr:cxnSp macro="">
      <xdr:nvCxnSpPr>
        <xdr:cNvPr id="195" name="直線コネクタ 194"/>
        <xdr:cNvCxnSpPr/>
      </xdr:nvCxnSpPr>
      <xdr:spPr>
        <a:xfrm>
          <a:off x="2209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42635</xdr:rowOff>
    </xdr:from>
    <xdr:to>
      <xdr:col>3</xdr:col>
      <xdr:colOff>142875</xdr:colOff>
      <xdr:row>55</xdr:row>
      <xdr:rowOff>64407</xdr:rowOff>
    </xdr:to>
    <xdr:cxnSp macro="">
      <xdr:nvCxnSpPr>
        <xdr:cNvPr id="198" name="直線コネクタ 197"/>
        <xdr:cNvCxnSpPr/>
      </xdr:nvCxnSpPr>
      <xdr:spPr>
        <a:xfrm>
          <a:off x="1320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00" name="テキスト ボックス 199"/>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02" name="テキスト ボックス 20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8" name="円/楕円 207"/>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72770</xdr:rowOff>
    </xdr:from>
    <xdr:ext cx="762000" cy="259045"/>
    <xdr:sp macro="" textlink="">
      <xdr:nvSpPr>
        <xdr:cNvPr id="209"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78922</xdr:rowOff>
    </xdr:from>
    <xdr:to>
      <xdr:col>5</xdr:col>
      <xdr:colOff>600075</xdr:colOff>
      <xdr:row>56</xdr:row>
      <xdr:rowOff>9072</xdr:rowOff>
    </xdr:to>
    <xdr:sp macro="" textlink="">
      <xdr:nvSpPr>
        <xdr:cNvPr id="210" name="円/楕円 209"/>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19249</xdr:rowOff>
    </xdr:from>
    <xdr:ext cx="736600" cy="259045"/>
    <xdr:sp macro="" textlink="">
      <xdr:nvSpPr>
        <xdr:cNvPr id="211" name="テキスト ボックス 210"/>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2" name="円/楕円 211"/>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3" name="テキスト ボックス 21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13607</xdr:rowOff>
    </xdr:from>
    <xdr:to>
      <xdr:col>3</xdr:col>
      <xdr:colOff>193675</xdr:colOff>
      <xdr:row>55</xdr:row>
      <xdr:rowOff>115207</xdr:rowOff>
    </xdr:to>
    <xdr:sp macro="" textlink="">
      <xdr:nvSpPr>
        <xdr:cNvPr id="214" name="円/楕円 213"/>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15" name="テキスト ボックス 214"/>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16" name="円/楕円 215"/>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17" name="テキスト ボックス 216"/>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年度と比較して当市の数値が高くなっているのは繰出金の数値の増加が主な要因である（</a:t>
          </a:r>
          <a:r>
            <a:rPr kumimoji="1" lang="en-US" altLang="ja-JP" sz="1300">
              <a:latin typeface="ＭＳ Ｐゴシック"/>
            </a:rPr>
            <a:t>9.9→11.4</a:t>
          </a:r>
          <a:r>
            <a:rPr kumimoji="1" lang="ja-JP" altLang="en-US" sz="1300">
              <a:latin typeface="ＭＳ Ｐゴシック"/>
            </a:rPr>
            <a:t>）。繰出金は介護給付費、後期高齢者医療費の増加などにより、今後も増加傾向が続くものと考えられる。</a:t>
          </a:r>
        </a:p>
        <a:p>
          <a:r>
            <a:rPr kumimoji="1" lang="ja-JP" altLang="en-US" sz="1300">
              <a:latin typeface="ＭＳ Ｐゴシック"/>
            </a:rPr>
            <a:t>　維持補修費については除排雪経費が大きな割合を占めるため、類似団体平均より数値が高い傾向がある。また建設後</a:t>
          </a:r>
          <a:r>
            <a:rPr kumimoji="1" lang="en-US" altLang="ja-JP" sz="1300">
              <a:latin typeface="ＭＳ Ｐゴシック"/>
            </a:rPr>
            <a:t>20</a:t>
          </a:r>
          <a:r>
            <a:rPr kumimoji="1" lang="ja-JP" altLang="en-US" sz="1300">
              <a:latin typeface="ＭＳ Ｐゴシック"/>
            </a:rPr>
            <a:t>年を超える施設が増加しており、今後は施設の修繕費等の増加が見込まれる。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75293</xdr:rowOff>
    </xdr:from>
    <xdr:to>
      <xdr:col>24</xdr:col>
      <xdr:colOff>31750</xdr:colOff>
      <xdr:row>59</xdr:row>
      <xdr:rowOff>75293</xdr:rowOff>
    </xdr:to>
    <xdr:cxnSp macro="">
      <xdr:nvCxnSpPr>
        <xdr:cNvPr id="252" name="直線コネクタ 251"/>
        <xdr:cNvCxnSpPr/>
      </xdr:nvCxnSpPr>
      <xdr:spPr>
        <a:xfrm>
          <a:off x="15671800" y="10190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39915</xdr:rowOff>
    </xdr:from>
    <xdr:to>
      <xdr:col>22</xdr:col>
      <xdr:colOff>565150</xdr:colOff>
      <xdr:row>59</xdr:row>
      <xdr:rowOff>75293</xdr:rowOff>
    </xdr:to>
    <xdr:cxnSp macro="">
      <xdr:nvCxnSpPr>
        <xdr:cNvPr id="255" name="直線コネクタ 254"/>
        <xdr:cNvCxnSpPr/>
      </xdr:nvCxnSpPr>
      <xdr:spPr>
        <a:xfrm>
          <a:off x="14782800" y="99840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7257</xdr:rowOff>
    </xdr:from>
    <xdr:to>
      <xdr:col>21</xdr:col>
      <xdr:colOff>361950</xdr:colOff>
      <xdr:row>58</xdr:row>
      <xdr:rowOff>39915</xdr:rowOff>
    </xdr:to>
    <xdr:cxnSp macro="">
      <xdr:nvCxnSpPr>
        <xdr:cNvPr id="258" name="直線コネクタ 257"/>
        <xdr:cNvCxnSpPr/>
      </xdr:nvCxnSpPr>
      <xdr:spPr>
        <a:xfrm>
          <a:off x="13893800" y="9951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91622</xdr:rowOff>
    </xdr:from>
    <xdr:to>
      <xdr:col>20</xdr:col>
      <xdr:colOff>158750</xdr:colOff>
      <xdr:row>58</xdr:row>
      <xdr:rowOff>7257</xdr:rowOff>
    </xdr:to>
    <xdr:cxnSp macro="">
      <xdr:nvCxnSpPr>
        <xdr:cNvPr id="261" name="直線コネクタ 260"/>
        <xdr:cNvCxnSpPr/>
      </xdr:nvCxnSpPr>
      <xdr:spPr>
        <a:xfrm>
          <a:off x="13004800" y="9864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3" name="テキスト ボックス 262"/>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5" name="テキスト ボックス 264"/>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24493</xdr:rowOff>
    </xdr:from>
    <xdr:to>
      <xdr:col>24</xdr:col>
      <xdr:colOff>82550</xdr:colOff>
      <xdr:row>59</xdr:row>
      <xdr:rowOff>126093</xdr:rowOff>
    </xdr:to>
    <xdr:sp macro="" textlink="">
      <xdr:nvSpPr>
        <xdr:cNvPr id="271" name="円/楕円 270"/>
        <xdr:cNvSpPr/>
      </xdr:nvSpPr>
      <xdr:spPr>
        <a:xfrm>
          <a:off x="16459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168020</xdr:rowOff>
    </xdr:from>
    <xdr:ext cx="762000" cy="259045"/>
    <xdr:sp macro="" textlink="">
      <xdr:nvSpPr>
        <xdr:cNvPr id="272" name="その他該当値テキスト"/>
        <xdr:cNvSpPr txBox="1"/>
      </xdr:nvSpPr>
      <xdr:spPr>
        <a:xfrm>
          <a:off x="16598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24493</xdr:rowOff>
    </xdr:from>
    <xdr:to>
      <xdr:col>22</xdr:col>
      <xdr:colOff>615950</xdr:colOff>
      <xdr:row>59</xdr:row>
      <xdr:rowOff>126093</xdr:rowOff>
    </xdr:to>
    <xdr:sp macro="" textlink="">
      <xdr:nvSpPr>
        <xdr:cNvPr id="273" name="円/楕円 272"/>
        <xdr:cNvSpPr/>
      </xdr:nvSpPr>
      <xdr:spPr>
        <a:xfrm>
          <a:off x="15621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110870</xdr:rowOff>
    </xdr:from>
    <xdr:ext cx="736600" cy="259045"/>
    <xdr:sp macro="" textlink="">
      <xdr:nvSpPr>
        <xdr:cNvPr id="274" name="テキスト ボックス 273"/>
        <xdr:cNvSpPr txBox="1"/>
      </xdr:nvSpPr>
      <xdr:spPr>
        <a:xfrm>
          <a:off x="15290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160565</xdr:rowOff>
    </xdr:from>
    <xdr:to>
      <xdr:col>21</xdr:col>
      <xdr:colOff>412750</xdr:colOff>
      <xdr:row>58</xdr:row>
      <xdr:rowOff>90715</xdr:rowOff>
    </xdr:to>
    <xdr:sp macro="" textlink="">
      <xdr:nvSpPr>
        <xdr:cNvPr id="275" name="円/楕円 274"/>
        <xdr:cNvSpPr/>
      </xdr:nvSpPr>
      <xdr:spPr>
        <a:xfrm>
          <a:off x="14732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75492</xdr:rowOff>
    </xdr:from>
    <xdr:ext cx="762000" cy="259045"/>
    <xdr:sp macro="" textlink="">
      <xdr:nvSpPr>
        <xdr:cNvPr id="276" name="テキスト ボックス 275"/>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127907</xdr:rowOff>
    </xdr:from>
    <xdr:to>
      <xdr:col>20</xdr:col>
      <xdr:colOff>209550</xdr:colOff>
      <xdr:row>58</xdr:row>
      <xdr:rowOff>58057</xdr:rowOff>
    </xdr:to>
    <xdr:sp macro="" textlink="">
      <xdr:nvSpPr>
        <xdr:cNvPr id="277" name="円/楕円 276"/>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42834</xdr:rowOff>
    </xdr:from>
    <xdr:ext cx="762000" cy="259045"/>
    <xdr:sp macro="" textlink="">
      <xdr:nvSpPr>
        <xdr:cNvPr id="278" name="テキスト ボックス 277"/>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40822</xdr:rowOff>
    </xdr:from>
    <xdr:to>
      <xdr:col>19</xdr:col>
      <xdr:colOff>6350</xdr:colOff>
      <xdr:row>57</xdr:row>
      <xdr:rowOff>142422</xdr:rowOff>
    </xdr:to>
    <xdr:sp macro="" textlink="">
      <xdr:nvSpPr>
        <xdr:cNvPr id="279" name="円/楕円 278"/>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152599</xdr:rowOff>
    </xdr:from>
    <xdr:ext cx="762000" cy="259045"/>
    <xdr:sp macro="" textlink="">
      <xdr:nvSpPr>
        <xdr:cNvPr id="280" name="テキスト ボックス 279"/>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補助費の７割程度を占める病院・上下水道への補助については、下水道事業の償還利息の減などにより、今後減少していく見込みであるが、平成</a:t>
          </a:r>
          <a:r>
            <a:rPr kumimoji="1" lang="en-US" altLang="ja-JP" sz="1300">
              <a:latin typeface="ＭＳ Ｐゴシック"/>
            </a:rPr>
            <a:t>25</a:t>
          </a:r>
          <a:r>
            <a:rPr kumimoji="1" lang="ja-JP" altLang="en-US" sz="1300">
              <a:latin typeface="ＭＳ Ｐゴシック"/>
            </a:rPr>
            <a:t>年度については、病院への補助の増加により前年よりも高い数値となった。</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157480</xdr:rowOff>
    </xdr:to>
    <xdr:cxnSp macro="">
      <xdr:nvCxnSpPr>
        <xdr:cNvPr id="312" name="直線コネクタ 311"/>
        <xdr:cNvCxnSpPr/>
      </xdr:nvCxnSpPr>
      <xdr:spPr>
        <a:xfrm>
          <a:off x="15671800" y="6299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149860</xdr:rowOff>
    </xdr:to>
    <xdr:cxnSp macro="">
      <xdr:nvCxnSpPr>
        <xdr:cNvPr id="315" name="直線コネクタ 314"/>
        <xdr:cNvCxnSpPr/>
      </xdr:nvCxnSpPr>
      <xdr:spPr>
        <a:xfrm flipV="1">
          <a:off x="14782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36</xdr:row>
      <xdr:rowOff>149860</xdr:rowOff>
    </xdr:to>
    <xdr:cxnSp macro="">
      <xdr:nvCxnSpPr>
        <xdr:cNvPr id="318" name="直線コネクタ 317"/>
        <xdr:cNvCxnSpPr/>
      </xdr:nvCxnSpPr>
      <xdr:spPr>
        <a:xfrm>
          <a:off x="13893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24130</xdr:rowOff>
    </xdr:to>
    <xdr:cxnSp macro="">
      <xdr:nvCxnSpPr>
        <xdr:cNvPr id="321" name="直線コネクタ 320"/>
        <xdr:cNvCxnSpPr/>
      </xdr:nvCxnSpPr>
      <xdr:spPr>
        <a:xfrm flipV="1">
          <a:off x="13004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8907</xdr:rowOff>
    </xdr:from>
    <xdr:ext cx="762000" cy="259045"/>
    <xdr:sp macro="" textlink="">
      <xdr:nvSpPr>
        <xdr:cNvPr id="323" name="テキスト ボックス 322"/>
        <xdr:cNvSpPr txBox="1"/>
      </xdr:nvSpPr>
      <xdr:spPr>
        <a:xfrm>
          <a:off x="13512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5" name="テキスト ボックス 324"/>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31" name="円/楕円 330"/>
        <xdr:cNvSpPr/>
      </xdr:nvSpPr>
      <xdr:spPr>
        <a:xfrm>
          <a:off x="16459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78757</xdr:rowOff>
    </xdr:from>
    <xdr:ext cx="762000" cy="259045"/>
    <xdr:sp macro="" textlink="">
      <xdr:nvSpPr>
        <xdr:cNvPr id="332" name="補助費等該当値テキスト"/>
        <xdr:cNvSpPr txBox="1"/>
      </xdr:nvSpPr>
      <xdr:spPr>
        <a:xfrm>
          <a:off x="16598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3" name="円/楕円 332"/>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34" name="テキスト ボックス 33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5" name="円/楕円 334"/>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36" name="テキスト ボックス 335"/>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7" name="円/楕円 336"/>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8" name="テキスト ボックス 33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9" name="円/楕円 338"/>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40" name="テキスト ボックス 339"/>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普通建設事業費の減少に伴う地方債発行の抑制により公債費は減少傾向にあったが、土地開発公社解散にあたり起債した第三セクター等改革推進債の償還が始まった平成</a:t>
          </a:r>
          <a:r>
            <a:rPr kumimoji="1" lang="en-US" altLang="ja-JP" sz="1300">
              <a:latin typeface="ＭＳ Ｐゴシック"/>
            </a:rPr>
            <a:t>23</a:t>
          </a:r>
          <a:r>
            <a:rPr kumimoji="1" lang="ja-JP" altLang="en-US" sz="1300">
              <a:latin typeface="ＭＳ Ｐゴシック"/>
            </a:rPr>
            <a:t>年度に公債費の割合が増加した。</a:t>
          </a:r>
        </a:p>
        <a:p>
          <a:r>
            <a:rPr kumimoji="1" lang="ja-JP" altLang="en-US" sz="1300">
              <a:latin typeface="ＭＳ Ｐゴシック"/>
            </a:rPr>
            <a:t>　今後、地方債の償還完了に伴い、既発分の元利償還金は減少する見込みである一方、学校改築等の起債予定事業が増える見込みであるため、適切な償還計画のもとで数値の改善を図る。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90424</xdr:rowOff>
    </xdr:from>
    <xdr:to>
      <xdr:col>7</xdr:col>
      <xdr:colOff>15875</xdr:colOff>
      <xdr:row>78</xdr:row>
      <xdr:rowOff>99568</xdr:rowOff>
    </xdr:to>
    <xdr:cxnSp macro="">
      <xdr:nvCxnSpPr>
        <xdr:cNvPr id="370" name="直線コネクタ 369"/>
        <xdr:cNvCxnSpPr/>
      </xdr:nvCxnSpPr>
      <xdr:spPr>
        <a:xfrm flipV="1">
          <a:off x="3987800" y="134635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99568</xdr:rowOff>
    </xdr:from>
    <xdr:to>
      <xdr:col>5</xdr:col>
      <xdr:colOff>549275</xdr:colOff>
      <xdr:row>78</xdr:row>
      <xdr:rowOff>99568</xdr:rowOff>
    </xdr:to>
    <xdr:cxnSp macro="">
      <xdr:nvCxnSpPr>
        <xdr:cNvPr id="373" name="直線コネクタ 372"/>
        <xdr:cNvCxnSpPr/>
      </xdr:nvCxnSpPr>
      <xdr:spPr>
        <a:xfrm>
          <a:off x="3098800" y="13472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99568</xdr:rowOff>
    </xdr:to>
    <xdr:cxnSp macro="">
      <xdr:nvCxnSpPr>
        <xdr:cNvPr id="376" name="直線コネクタ 375"/>
        <xdr:cNvCxnSpPr/>
      </xdr:nvCxnSpPr>
      <xdr:spPr>
        <a:xfrm>
          <a:off x="2209800" y="134086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72137</xdr:rowOff>
    </xdr:to>
    <xdr:cxnSp macro="">
      <xdr:nvCxnSpPr>
        <xdr:cNvPr id="379" name="直線コネクタ 378"/>
        <xdr:cNvCxnSpPr/>
      </xdr:nvCxnSpPr>
      <xdr:spPr>
        <a:xfrm flipV="1">
          <a:off x="1320800" y="134086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81" name="テキスト ボックス 380"/>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3" name="テキスト ボックス 382"/>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39624</xdr:rowOff>
    </xdr:from>
    <xdr:to>
      <xdr:col>7</xdr:col>
      <xdr:colOff>66675</xdr:colOff>
      <xdr:row>78</xdr:row>
      <xdr:rowOff>141224</xdr:rowOff>
    </xdr:to>
    <xdr:sp macro="" textlink="">
      <xdr:nvSpPr>
        <xdr:cNvPr id="389" name="円/楕円 388"/>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11701</xdr:rowOff>
    </xdr:from>
    <xdr:ext cx="762000" cy="259045"/>
    <xdr:sp macro="" textlink="">
      <xdr:nvSpPr>
        <xdr:cNvPr id="390"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48768</xdr:rowOff>
    </xdr:from>
    <xdr:to>
      <xdr:col>5</xdr:col>
      <xdr:colOff>600075</xdr:colOff>
      <xdr:row>78</xdr:row>
      <xdr:rowOff>150368</xdr:rowOff>
    </xdr:to>
    <xdr:sp macro="" textlink="">
      <xdr:nvSpPr>
        <xdr:cNvPr id="391" name="円/楕円 390"/>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135145</xdr:rowOff>
    </xdr:from>
    <xdr:ext cx="736600" cy="259045"/>
    <xdr:sp macro="" textlink="">
      <xdr:nvSpPr>
        <xdr:cNvPr id="392" name="テキスト ボックス 391"/>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48768</xdr:rowOff>
    </xdr:from>
    <xdr:to>
      <xdr:col>4</xdr:col>
      <xdr:colOff>396875</xdr:colOff>
      <xdr:row>78</xdr:row>
      <xdr:rowOff>150368</xdr:rowOff>
    </xdr:to>
    <xdr:sp macro="" textlink="">
      <xdr:nvSpPr>
        <xdr:cNvPr id="393" name="円/楕円 392"/>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135145</xdr:rowOff>
    </xdr:from>
    <xdr:ext cx="762000" cy="259045"/>
    <xdr:sp macro="" textlink="">
      <xdr:nvSpPr>
        <xdr:cNvPr id="394" name="テキスト ボックス 393"/>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5" name="円/楕円 394"/>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96" name="テキスト ボックス 395"/>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97" name="円/楕円 396"/>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98" name="テキスト ボックス 397"/>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類似団体平均と同程度で推移しているが、北海道内の特徴でもある生活保護費と除排雪経費の高さにより、類似団体平均より若干数値が高い結果となっている。今後も各種経費の見直しにより財政の弾力性確保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51563</xdr:rowOff>
    </xdr:from>
    <xdr:to>
      <xdr:col>24</xdr:col>
      <xdr:colOff>31750</xdr:colOff>
      <xdr:row>77</xdr:row>
      <xdr:rowOff>56135</xdr:rowOff>
    </xdr:to>
    <xdr:cxnSp macro="">
      <xdr:nvCxnSpPr>
        <xdr:cNvPr id="429" name="直線コネクタ 428"/>
        <xdr:cNvCxnSpPr/>
      </xdr:nvCxnSpPr>
      <xdr:spPr>
        <a:xfrm flipV="1">
          <a:off x="15671800" y="13253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113285</xdr:rowOff>
    </xdr:from>
    <xdr:to>
      <xdr:col>22</xdr:col>
      <xdr:colOff>565150</xdr:colOff>
      <xdr:row>77</xdr:row>
      <xdr:rowOff>56135</xdr:rowOff>
    </xdr:to>
    <xdr:cxnSp macro="">
      <xdr:nvCxnSpPr>
        <xdr:cNvPr id="432" name="直線コネクタ 431"/>
        <xdr:cNvCxnSpPr/>
      </xdr:nvCxnSpPr>
      <xdr:spPr>
        <a:xfrm>
          <a:off x="14782800" y="13143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113285</xdr:rowOff>
    </xdr:to>
    <xdr:cxnSp macro="">
      <xdr:nvCxnSpPr>
        <xdr:cNvPr id="435" name="直線コネクタ 434"/>
        <xdr:cNvCxnSpPr/>
      </xdr:nvCxnSpPr>
      <xdr:spPr>
        <a:xfrm>
          <a:off x="13893800" y="130429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117856</xdr:rowOff>
    </xdr:to>
    <xdr:cxnSp macro="">
      <xdr:nvCxnSpPr>
        <xdr:cNvPr id="438" name="直線コネクタ 437"/>
        <xdr:cNvCxnSpPr/>
      </xdr:nvCxnSpPr>
      <xdr:spPr>
        <a:xfrm flipV="1">
          <a:off x="13004800" y="130429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40" name="テキスト ボックス 439"/>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42" name="テキスト ボックス 441"/>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48" name="円/楕円 447"/>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144290</xdr:rowOff>
    </xdr:from>
    <xdr:ext cx="762000" cy="259045"/>
    <xdr:sp macro="" textlink="">
      <xdr:nvSpPr>
        <xdr:cNvPr id="449"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5335</xdr:rowOff>
    </xdr:from>
    <xdr:to>
      <xdr:col>22</xdr:col>
      <xdr:colOff>615950</xdr:colOff>
      <xdr:row>77</xdr:row>
      <xdr:rowOff>106935</xdr:rowOff>
    </xdr:to>
    <xdr:sp macro="" textlink="">
      <xdr:nvSpPr>
        <xdr:cNvPr id="450" name="円/楕円 449"/>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91712</xdr:rowOff>
    </xdr:from>
    <xdr:ext cx="736600" cy="259045"/>
    <xdr:sp macro="" textlink="">
      <xdr:nvSpPr>
        <xdr:cNvPr id="451" name="テキスト ボックス 450"/>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62485</xdr:rowOff>
    </xdr:from>
    <xdr:to>
      <xdr:col>21</xdr:col>
      <xdr:colOff>412750</xdr:colOff>
      <xdr:row>76</xdr:row>
      <xdr:rowOff>164085</xdr:rowOff>
    </xdr:to>
    <xdr:sp macro="" textlink="">
      <xdr:nvSpPr>
        <xdr:cNvPr id="452" name="円/楕円 451"/>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53" name="テキスト ボックス 452"/>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4" name="円/楕円 453"/>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55" name="テキスト ボックス 454"/>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56" name="円/楕円 455"/>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153433</xdr:rowOff>
    </xdr:from>
    <xdr:ext cx="762000" cy="259045"/>
    <xdr:sp macro="" textlink="">
      <xdr:nvSpPr>
        <xdr:cNvPr id="457" name="テキスト ボックス 456"/>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北海道江別市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24272</xdr:rowOff>
    </xdr:from>
    <xdr:to>
      <xdr:col>4</xdr:col>
      <xdr:colOff>1117600</xdr:colOff>
      <xdr:row>18</xdr:row>
      <xdr:rowOff>53859</xdr:rowOff>
    </xdr:to>
    <xdr:cxnSp macro="">
      <xdr:nvCxnSpPr>
        <xdr:cNvPr id="52" name="直線コネクタ 51"/>
        <xdr:cNvCxnSpPr/>
      </xdr:nvCxnSpPr>
      <xdr:spPr bwMode="auto">
        <a:xfrm>
          <a:off x="5003800" y="3157997"/>
          <a:ext cx="647700" cy="29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3273</xdr:rowOff>
    </xdr:from>
    <xdr:to>
      <xdr:col>4</xdr:col>
      <xdr:colOff>469900</xdr:colOff>
      <xdr:row>18</xdr:row>
      <xdr:rowOff>24272</xdr:rowOff>
    </xdr:to>
    <xdr:cxnSp macro="">
      <xdr:nvCxnSpPr>
        <xdr:cNvPr id="55" name="直線コネクタ 54"/>
        <xdr:cNvCxnSpPr/>
      </xdr:nvCxnSpPr>
      <xdr:spPr bwMode="auto">
        <a:xfrm>
          <a:off x="4305300" y="3136998"/>
          <a:ext cx="698500" cy="2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3273</xdr:rowOff>
    </xdr:from>
    <xdr:to>
      <xdr:col>3</xdr:col>
      <xdr:colOff>904875</xdr:colOff>
      <xdr:row>18</xdr:row>
      <xdr:rowOff>37628</xdr:rowOff>
    </xdr:to>
    <xdr:cxnSp macro="">
      <xdr:nvCxnSpPr>
        <xdr:cNvPr id="58" name="直線コネクタ 57"/>
        <xdr:cNvCxnSpPr/>
      </xdr:nvCxnSpPr>
      <xdr:spPr bwMode="auto">
        <a:xfrm flipV="1">
          <a:off x="3606800" y="3136998"/>
          <a:ext cx="698500" cy="34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26557</xdr:rowOff>
    </xdr:from>
    <xdr:to>
      <xdr:col>3</xdr:col>
      <xdr:colOff>206375</xdr:colOff>
      <xdr:row>18</xdr:row>
      <xdr:rowOff>37628</xdr:rowOff>
    </xdr:to>
    <xdr:cxnSp macro="">
      <xdr:nvCxnSpPr>
        <xdr:cNvPr id="61" name="直線コネクタ 60"/>
        <xdr:cNvCxnSpPr/>
      </xdr:nvCxnSpPr>
      <xdr:spPr bwMode="auto">
        <a:xfrm>
          <a:off x="2908300" y="3160282"/>
          <a:ext cx="6985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161307</xdr:rowOff>
    </xdr:from>
    <xdr:ext cx="762000" cy="259045"/>
    <xdr:sp macro="" textlink="">
      <xdr:nvSpPr>
        <xdr:cNvPr id="63" name="テキスト ボックス 62"/>
        <xdr:cNvSpPr txBox="1"/>
      </xdr:nvSpPr>
      <xdr:spPr>
        <a:xfrm>
          <a:off x="32258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120681</xdr:rowOff>
    </xdr:from>
    <xdr:ext cx="762000" cy="259045"/>
    <xdr:sp macro="" textlink="">
      <xdr:nvSpPr>
        <xdr:cNvPr id="65" name="テキスト ボックス 64"/>
        <xdr:cNvSpPr txBox="1"/>
      </xdr:nvSpPr>
      <xdr:spPr>
        <a:xfrm>
          <a:off x="2527300" y="222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3059</xdr:rowOff>
    </xdr:from>
    <xdr:to>
      <xdr:col>5</xdr:col>
      <xdr:colOff>34925</xdr:colOff>
      <xdr:row>18</xdr:row>
      <xdr:rowOff>104659</xdr:rowOff>
    </xdr:to>
    <xdr:sp macro="" textlink="">
      <xdr:nvSpPr>
        <xdr:cNvPr id="71" name="円/楕円 70"/>
        <xdr:cNvSpPr/>
      </xdr:nvSpPr>
      <xdr:spPr bwMode="auto">
        <a:xfrm>
          <a:off x="5600700" y="313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146586</xdr:rowOff>
    </xdr:from>
    <xdr:ext cx="762000" cy="259045"/>
    <xdr:sp macro="" textlink="">
      <xdr:nvSpPr>
        <xdr:cNvPr id="72" name="人口1人当たり決算額の推移該当値テキスト130"/>
        <xdr:cNvSpPr txBox="1"/>
      </xdr:nvSpPr>
      <xdr:spPr>
        <a:xfrm>
          <a:off x="5740400" y="310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52,948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144922</xdr:rowOff>
    </xdr:from>
    <xdr:to>
      <xdr:col>4</xdr:col>
      <xdr:colOff>520700</xdr:colOff>
      <xdr:row>18</xdr:row>
      <xdr:rowOff>75072</xdr:rowOff>
    </xdr:to>
    <xdr:sp macro="" textlink="">
      <xdr:nvSpPr>
        <xdr:cNvPr id="73" name="円/楕円 72"/>
        <xdr:cNvSpPr/>
      </xdr:nvSpPr>
      <xdr:spPr bwMode="auto">
        <a:xfrm>
          <a:off x="4953000" y="310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59848</xdr:rowOff>
    </xdr:from>
    <xdr:ext cx="736600" cy="259045"/>
    <xdr:sp macro="" textlink="">
      <xdr:nvSpPr>
        <xdr:cNvPr id="74" name="テキスト ボックス 73"/>
        <xdr:cNvSpPr txBox="1"/>
      </xdr:nvSpPr>
      <xdr:spPr>
        <a:xfrm>
          <a:off x="4622800" y="3193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53,854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123923</xdr:rowOff>
    </xdr:from>
    <xdr:to>
      <xdr:col>3</xdr:col>
      <xdr:colOff>955675</xdr:colOff>
      <xdr:row>18</xdr:row>
      <xdr:rowOff>54073</xdr:rowOff>
    </xdr:to>
    <xdr:sp macro="" textlink="">
      <xdr:nvSpPr>
        <xdr:cNvPr id="75" name="円/楕円 74"/>
        <xdr:cNvSpPr/>
      </xdr:nvSpPr>
      <xdr:spPr bwMode="auto">
        <a:xfrm>
          <a:off x="4254500" y="3086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38850</xdr:rowOff>
    </xdr:from>
    <xdr:ext cx="762000" cy="259045"/>
    <xdr:sp macro="" textlink="">
      <xdr:nvSpPr>
        <xdr:cNvPr id="76" name="テキスト ボックス 75"/>
        <xdr:cNvSpPr txBox="1"/>
      </xdr:nvSpPr>
      <xdr:spPr>
        <a:xfrm>
          <a:off x="3924300" y="317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54,497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158278</xdr:rowOff>
    </xdr:from>
    <xdr:to>
      <xdr:col>3</xdr:col>
      <xdr:colOff>257175</xdr:colOff>
      <xdr:row>18</xdr:row>
      <xdr:rowOff>88428</xdr:rowOff>
    </xdr:to>
    <xdr:sp macro="" textlink="">
      <xdr:nvSpPr>
        <xdr:cNvPr id="77" name="円/楕円 76"/>
        <xdr:cNvSpPr/>
      </xdr:nvSpPr>
      <xdr:spPr bwMode="auto">
        <a:xfrm>
          <a:off x="3556000" y="3120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73205</xdr:rowOff>
    </xdr:from>
    <xdr:ext cx="762000" cy="259045"/>
    <xdr:sp macro="" textlink="">
      <xdr:nvSpPr>
        <xdr:cNvPr id="78" name="テキスト ボックス 77"/>
        <xdr:cNvSpPr txBox="1"/>
      </xdr:nvSpPr>
      <xdr:spPr>
        <a:xfrm>
          <a:off x="3225800" y="320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53,445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147207</xdr:rowOff>
    </xdr:from>
    <xdr:to>
      <xdr:col>2</xdr:col>
      <xdr:colOff>692150</xdr:colOff>
      <xdr:row>18</xdr:row>
      <xdr:rowOff>77357</xdr:rowOff>
    </xdr:to>
    <xdr:sp macro="" textlink="">
      <xdr:nvSpPr>
        <xdr:cNvPr id="79" name="円/楕円 78"/>
        <xdr:cNvSpPr/>
      </xdr:nvSpPr>
      <xdr:spPr bwMode="auto">
        <a:xfrm>
          <a:off x="2857500" y="3109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62135</xdr:rowOff>
    </xdr:from>
    <xdr:ext cx="762000" cy="259045"/>
    <xdr:sp macro="" textlink="">
      <xdr:nvSpPr>
        <xdr:cNvPr id="80" name="テキスト ボックス 79"/>
        <xdr:cNvSpPr txBox="1"/>
      </xdr:nvSpPr>
      <xdr:spPr>
        <a:xfrm>
          <a:off x="2527300" y="319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341361</xdr:rowOff>
    </xdr:from>
    <xdr:to>
      <xdr:col>4</xdr:col>
      <xdr:colOff>1117600</xdr:colOff>
      <xdr:row>36</xdr:row>
      <xdr:rowOff>9728</xdr:rowOff>
    </xdr:to>
    <xdr:cxnSp macro="">
      <xdr:nvCxnSpPr>
        <xdr:cNvPr id="116" name="直線コネクタ 115"/>
        <xdr:cNvCxnSpPr/>
      </xdr:nvCxnSpPr>
      <xdr:spPr bwMode="auto">
        <a:xfrm>
          <a:off x="5003800" y="6951711"/>
          <a:ext cx="6477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333132</xdr:rowOff>
    </xdr:from>
    <xdr:to>
      <xdr:col>4</xdr:col>
      <xdr:colOff>469900</xdr:colOff>
      <xdr:row>35</xdr:row>
      <xdr:rowOff>341361</xdr:rowOff>
    </xdr:to>
    <xdr:cxnSp macro="">
      <xdr:nvCxnSpPr>
        <xdr:cNvPr id="119" name="直線コネクタ 118"/>
        <xdr:cNvCxnSpPr/>
      </xdr:nvCxnSpPr>
      <xdr:spPr bwMode="auto">
        <a:xfrm>
          <a:off x="4305300" y="6943482"/>
          <a:ext cx="698500" cy="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333132</xdr:rowOff>
    </xdr:from>
    <xdr:to>
      <xdr:col>3</xdr:col>
      <xdr:colOff>904875</xdr:colOff>
      <xdr:row>36</xdr:row>
      <xdr:rowOff>19427</xdr:rowOff>
    </xdr:to>
    <xdr:cxnSp macro="">
      <xdr:nvCxnSpPr>
        <xdr:cNvPr id="122" name="直線コネクタ 121"/>
        <xdr:cNvCxnSpPr/>
      </xdr:nvCxnSpPr>
      <xdr:spPr bwMode="auto">
        <a:xfrm flipV="1">
          <a:off x="3606800" y="6943482"/>
          <a:ext cx="698500" cy="2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19427</xdr:rowOff>
    </xdr:from>
    <xdr:to>
      <xdr:col>3</xdr:col>
      <xdr:colOff>206375</xdr:colOff>
      <xdr:row>36</xdr:row>
      <xdr:rowOff>39577</xdr:rowOff>
    </xdr:to>
    <xdr:cxnSp macro="">
      <xdr:nvCxnSpPr>
        <xdr:cNvPr id="125" name="直線コネクタ 124"/>
        <xdr:cNvCxnSpPr/>
      </xdr:nvCxnSpPr>
      <xdr:spPr bwMode="auto">
        <a:xfrm flipV="1">
          <a:off x="2908300" y="6972677"/>
          <a:ext cx="698500" cy="2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274094</xdr:rowOff>
    </xdr:from>
    <xdr:ext cx="762000" cy="259045"/>
    <xdr:sp macro="" textlink="">
      <xdr:nvSpPr>
        <xdr:cNvPr id="127" name="テキスト ボックス 126"/>
        <xdr:cNvSpPr txBox="1"/>
      </xdr:nvSpPr>
      <xdr:spPr>
        <a:xfrm>
          <a:off x="3225800" y="65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229321</xdr:rowOff>
    </xdr:from>
    <xdr:ext cx="762000" cy="259045"/>
    <xdr:sp macro="" textlink="">
      <xdr:nvSpPr>
        <xdr:cNvPr id="129" name="テキスト ボックス 128"/>
        <xdr:cNvSpPr txBox="1"/>
      </xdr:nvSpPr>
      <xdr:spPr>
        <a:xfrm>
          <a:off x="2527300" y="64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301828</xdr:rowOff>
    </xdr:from>
    <xdr:to>
      <xdr:col>5</xdr:col>
      <xdr:colOff>34925</xdr:colOff>
      <xdr:row>36</xdr:row>
      <xdr:rowOff>60528</xdr:rowOff>
    </xdr:to>
    <xdr:sp macro="" textlink="">
      <xdr:nvSpPr>
        <xdr:cNvPr id="135" name="円/楕円 134"/>
        <xdr:cNvSpPr/>
      </xdr:nvSpPr>
      <xdr:spPr bwMode="auto">
        <a:xfrm>
          <a:off x="5600700" y="691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146905</xdr:rowOff>
    </xdr:from>
    <xdr:ext cx="762000" cy="259045"/>
    <xdr:sp macro="" textlink="">
      <xdr:nvSpPr>
        <xdr:cNvPr id="136" name="人口1人当たり決算額の推移該当値テキスト445"/>
        <xdr:cNvSpPr txBox="1"/>
      </xdr:nvSpPr>
      <xdr:spPr>
        <a:xfrm>
          <a:off x="5740400" y="67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290561</xdr:rowOff>
    </xdr:from>
    <xdr:to>
      <xdr:col>4</xdr:col>
      <xdr:colOff>520700</xdr:colOff>
      <xdr:row>36</xdr:row>
      <xdr:rowOff>49261</xdr:rowOff>
    </xdr:to>
    <xdr:sp macro="" textlink="">
      <xdr:nvSpPr>
        <xdr:cNvPr id="137" name="円/楕円 136"/>
        <xdr:cNvSpPr/>
      </xdr:nvSpPr>
      <xdr:spPr bwMode="auto">
        <a:xfrm>
          <a:off x="4953000" y="6900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59438</xdr:rowOff>
    </xdr:from>
    <xdr:ext cx="736600" cy="259045"/>
    <xdr:sp macro="" textlink="">
      <xdr:nvSpPr>
        <xdr:cNvPr id="138" name="テキスト ボックス 137"/>
        <xdr:cNvSpPr txBox="1"/>
      </xdr:nvSpPr>
      <xdr:spPr>
        <a:xfrm>
          <a:off x="4622800" y="666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282332</xdr:rowOff>
    </xdr:from>
    <xdr:to>
      <xdr:col>3</xdr:col>
      <xdr:colOff>955675</xdr:colOff>
      <xdr:row>36</xdr:row>
      <xdr:rowOff>41032</xdr:rowOff>
    </xdr:to>
    <xdr:sp macro="" textlink="">
      <xdr:nvSpPr>
        <xdr:cNvPr id="139" name="円/楕円 138"/>
        <xdr:cNvSpPr/>
      </xdr:nvSpPr>
      <xdr:spPr bwMode="auto">
        <a:xfrm>
          <a:off x="4254500" y="689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51209</xdr:rowOff>
    </xdr:from>
    <xdr:ext cx="762000" cy="259045"/>
    <xdr:sp macro="" textlink="">
      <xdr:nvSpPr>
        <xdr:cNvPr id="140" name="テキスト ボックス 139"/>
        <xdr:cNvSpPr txBox="1"/>
      </xdr:nvSpPr>
      <xdr:spPr>
        <a:xfrm>
          <a:off x="3924300" y="666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311527</xdr:rowOff>
    </xdr:from>
    <xdr:to>
      <xdr:col>3</xdr:col>
      <xdr:colOff>257175</xdr:colOff>
      <xdr:row>36</xdr:row>
      <xdr:rowOff>70227</xdr:rowOff>
    </xdr:to>
    <xdr:sp macro="" textlink="">
      <xdr:nvSpPr>
        <xdr:cNvPr id="141" name="円/楕円 140"/>
        <xdr:cNvSpPr/>
      </xdr:nvSpPr>
      <xdr:spPr bwMode="auto">
        <a:xfrm>
          <a:off x="3556000" y="6921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55004</xdr:rowOff>
    </xdr:from>
    <xdr:ext cx="762000" cy="259045"/>
    <xdr:sp macro="" textlink="">
      <xdr:nvSpPr>
        <xdr:cNvPr id="142" name="テキスト ボックス 141"/>
        <xdr:cNvSpPr txBox="1"/>
      </xdr:nvSpPr>
      <xdr:spPr>
        <a:xfrm>
          <a:off x="3225800" y="700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331677</xdr:rowOff>
    </xdr:from>
    <xdr:to>
      <xdr:col>2</xdr:col>
      <xdr:colOff>692150</xdr:colOff>
      <xdr:row>36</xdr:row>
      <xdr:rowOff>90377</xdr:rowOff>
    </xdr:to>
    <xdr:sp macro="" textlink="">
      <xdr:nvSpPr>
        <xdr:cNvPr id="143" name="円/楕円 142"/>
        <xdr:cNvSpPr/>
      </xdr:nvSpPr>
      <xdr:spPr bwMode="auto">
        <a:xfrm>
          <a:off x="2857500" y="6942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75154</xdr:rowOff>
    </xdr:from>
    <xdr:ext cx="762000" cy="259045"/>
    <xdr:sp macro="" textlink="">
      <xdr:nvSpPr>
        <xdr:cNvPr id="144" name="テキスト ボックス 143"/>
        <xdr:cNvSpPr txBox="1"/>
      </xdr:nvSpPr>
      <xdr:spPr>
        <a:xfrm>
          <a:off x="2527300" y="702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北海道江別市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人件費の削減や公債費の抑制などにより、財政調整基金残高を確保してきたが、今後、駅前再開発や市営住宅建替、学校改築事業などの大規模建設事業が増加することにより、財政調整基金残高がある程度減少することが見込まれる。</a:t>
          </a:r>
        </a:p>
        <a:p>
          <a:r>
            <a:rPr kumimoji="1" lang="ja-JP" altLang="en-US" sz="1400">
              <a:latin typeface="ＭＳ ゴシック" pitchFamily="49" charset="-128"/>
              <a:ea typeface="ＭＳ ゴシック" pitchFamily="49" charset="-128"/>
            </a:rPr>
            <a:t>　個別事業の見直しにより更なる経費の削減を図るとともに、公債費負担の平準化等に留意し、財政の健全化を維持する。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北海道江別市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年度までは、病院事業会計が赤字であるものの、他の会計が黒字であるため、連結実質赤字比率は「なし」で推移していた。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年度においては病院事業会計の指標上の赤字も解消される結果となった。今後も適切な数値が維持できるよう努める。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北海道江別市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一般会計と公営企業会計の元利償還金が主であるが、基準財政需要額に算入されない起債の抑制に留意している。</a:t>
          </a:r>
        </a:p>
        <a:p>
          <a:r>
            <a:rPr kumimoji="1" lang="ja-JP" altLang="en-US" sz="1400">
              <a:latin typeface="ＭＳ ゴシック" pitchFamily="49" charset="-128"/>
              <a:ea typeface="ＭＳ ゴシック" pitchFamily="49" charset="-128"/>
            </a:rPr>
            <a:t>　また、償還計画において、後年次に先送りしないよう、償還期間や据置期間の短縮に取り組み、今後も適切な数値を維持できるよう努める。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北海道江別市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一般会計と公営企業会計の地方債残高が主であるが、どちらも一定の社会基盤整備を終えたことにより、年々減少している状況である（平成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年度のみ土地開発公社解散のため第三セクター等改革推進債の借入れ・基金の取崩しにより地方債現在高及び充当可能基金の数値が悪化した）。</a:t>
          </a:r>
        </a:p>
        <a:p>
          <a:r>
            <a:rPr kumimoji="1" lang="ja-JP" altLang="en-US" sz="1400">
              <a:latin typeface="ＭＳ ゴシック" pitchFamily="49" charset="-128"/>
              <a:ea typeface="ＭＳ ゴシック" pitchFamily="49" charset="-128"/>
            </a:rPr>
            <a:t>　今後、学校改築や市営住宅の建替など既に計画済みの起債予定事業が増加する見込みであるが、引き続き適切な償還計画のもと数値の適正化を図る。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42877440</v>
      </c>
      <c r="BO4" s="379"/>
      <c r="BP4" s="379"/>
      <c r="BQ4" s="379"/>
      <c r="BR4" s="379"/>
      <c r="BS4" s="379"/>
      <c r="BT4" s="379"/>
      <c r="BU4" s="380"/>
      <c r="BV4" s="378">
        <v>39718738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2.9</v>
      </c>
      <c r="CU4" s="554"/>
      <c r="CV4" s="554"/>
      <c r="CW4" s="554"/>
      <c r="CX4" s="554"/>
      <c r="CY4" s="554"/>
      <c r="CZ4" s="554"/>
      <c r="DA4" s="555"/>
      <c r="DB4" s="553">
        <v>2.2000000000000002</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42136439</v>
      </c>
      <c r="BO5" s="384"/>
      <c r="BP5" s="384"/>
      <c r="BQ5" s="384"/>
      <c r="BR5" s="384"/>
      <c r="BS5" s="384"/>
      <c r="BT5" s="384"/>
      <c r="BU5" s="385"/>
      <c r="BV5" s="383">
        <v>39179596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93.8</v>
      </c>
      <c r="CU5" s="354"/>
      <c r="CV5" s="354"/>
      <c r="CW5" s="354"/>
      <c r="CX5" s="354"/>
      <c r="CY5" s="354"/>
      <c r="CZ5" s="354"/>
      <c r="DA5" s="355"/>
      <c r="DB5" s="353">
        <v>94.1</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741001</v>
      </c>
      <c r="BO6" s="384"/>
      <c r="BP6" s="384"/>
      <c r="BQ6" s="384"/>
      <c r="BR6" s="384"/>
      <c r="BS6" s="384"/>
      <c r="BT6" s="384"/>
      <c r="BU6" s="385"/>
      <c r="BV6" s="383">
        <v>539142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101.4</v>
      </c>
      <c r="CU6" s="528"/>
      <c r="CV6" s="528"/>
      <c r="CW6" s="528"/>
      <c r="CX6" s="528"/>
      <c r="CY6" s="528"/>
      <c r="CZ6" s="528"/>
      <c r="DA6" s="529"/>
      <c r="DB6" s="527">
        <v>101.8</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40472</v>
      </c>
      <c r="BO7" s="384"/>
      <c r="BP7" s="384"/>
      <c r="BQ7" s="384"/>
      <c r="BR7" s="384"/>
      <c r="BS7" s="384"/>
      <c r="BT7" s="384"/>
      <c r="BU7" s="385"/>
      <c r="BV7" s="383">
        <v>3073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24380945</v>
      </c>
      <c r="CU7" s="384"/>
      <c r="CV7" s="384"/>
      <c r="CW7" s="384"/>
      <c r="CX7" s="384"/>
      <c r="CY7" s="384"/>
      <c r="CZ7" s="384"/>
      <c r="DA7" s="385"/>
      <c r="DB7" s="383">
        <v>24261576</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700529</v>
      </c>
      <c r="BO8" s="384"/>
      <c r="BP8" s="384"/>
      <c r="BQ8" s="384"/>
      <c r="BR8" s="384"/>
      <c r="BS8" s="384"/>
      <c r="BT8" s="384"/>
      <c r="BU8" s="385"/>
      <c r="BV8" s="383">
        <v>536069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v>
      </c>
      <c r="CU8" s="491"/>
      <c r="CV8" s="491"/>
      <c r="CW8" s="491"/>
      <c r="CX8" s="491"/>
      <c r="CY8" s="491"/>
      <c r="CZ8" s="491"/>
      <c r="DA8" s="492"/>
      <c r="DB8" s="490">
        <v>0.5</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123722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164460</v>
      </c>
      <c r="BO9" s="384"/>
      <c r="BP9" s="384"/>
      <c r="BQ9" s="384"/>
      <c r="BR9" s="384"/>
      <c r="BS9" s="384"/>
      <c r="BT9" s="384"/>
      <c r="BU9" s="385"/>
      <c r="BV9" s="383">
        <v>-40670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16.7</v>
      </c>
      <c r="CU9" s="354"/>
      <c r="CV9" s="354"/>
      <c r="CW9" s="354"/>
      <c r="CX9" s="354"/>
      <c r="CY9" s="354"/>
      <c r="CZ9" s="354"/>
      <c r="DA9" s="355"/>
      <c r="DB9" s="353">
        <v>17.3</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125601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273090</v>
      </c>
      <c r="BO10" s="384"/>
      <c r="BP10" s="384"/>
      <c r="BQ10" s="384"/>
      <c r="BR10" s="384"/>
      <c r="BS10" s="384"/>
      <c r="BT10" s="384"/>
      <c r="BU10" s="385"/>
      <c r="BV10" s="383">
        <v>291883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200</v>
      </c>
      <c r="BO11" s="384"/>
      <c r="BP11" s="384"/>
      <c r="BQ11" s="384"/>
      <c r="BR11" s="384"/>
      <c r="BS11" s="384"/>
      <c r="BT11" s="384"/>
      <c r="BU11" s="385"/>
      <c r="BV11" s="383">
        <v>25519</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120805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371384</v>
      </c>
      <c r="BO12" s="384"/>
      <c r="BP12" s="384"/>
      <c r="BQ12" s="384"/>
      <c r="BR12" s="384"/>
      <c r="BS12" s="384"/>
      <c r="BT12" s="384"/>
      <c r="BU12" s="385"/>
      <c r="BV12" s="383">
        <v>398000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120439</v>
      </c>
      <c r="S13" s="483"/>
      <c r="T13" s="483"/>
      <c r="U13" s="483"/>
      <c r="V13" s="484"/>
      <c r="W13" s="470" t="s">
        <v>123</v>
      </c>
      <c r="X13" s="396"/>
      <c r="Y13" s="396"/>
      <c r="Z13" s="396"/>
      <c r="AA13" s="396"/>
      <c r="AB13" s="397"/>
      <c r="AC13" s="359">
        <v>1511</v>
      </c>
      <c r="AD13" s="360"/>
      <c r="AE13" s="360"/>
      <c r="AF13" s="360"/>
      <c r="AG13" s="361"/>
      <c r="AH13" s="359">
        <v>1614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66366</v>
      </c>
      <c r="BO13" s="384"/>
      <c r="BP13" s="384"/>
      <c r="BQ13" s="384"/>
      <c r="BR13" s="384"/>
      <c r="BS13" s="384"/>
      <c r="BT13" s="384"/>
      <c r="BU13" s="385"/>
      <c r="BV13" s="383">
        <v>-121268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11.7</v>
      </c>
      <c r="CU13" s="354"/>
      <c r="CV13" s="354"/>
      <c r="CW13" s="354"/>
      <c r="CX13" s="354"/>
      <c r="CY13" s="354"/>
      <c r="CZ13" s="354"/>
      <c r="DA13" s="355"/>
      <c r="DB13" s="353">
        <v>11.7</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120844</v>
      </c>
      <c r="S14" s="483"/>
      <c r="T14" s="483"/>
      <c r="U14" s="483"/>
      <c r="V14" s="484"/>
      <c r="W14" s="485"/>
      <c r="X14" s="399"/>
      <c r="Y14" s="399"/>
      <c r="Z14" s="399"/>
      <c r="AA14" s="399"/>
      <c r="AB14" s="400"/>
      <c r="AC14" s="475">
        <v>3</v>
      </c>
      <c r="AD14" s="476"/>
      <c r="AE14" s="476"/>
      <c r="AF14" s="476"/>
      <c r="AG14" s="477"/>
      <c r="AH14" s="475">
        <v>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33.799999999999997</v>
      </c>
      <c r="CU14" s="454"/>
      <c r="CV14" s="454"/>
      <c r="CW14" s="454"/>
      <c r="CX14" s="454"/>
      <c r="CY14" s="454"/>
      <c r="CZ14" s="454"/>
      <c r="DA14" s="455"/>
      <c r="DB14" s="486">
        <v>37.6</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120499</v>
      </c>
      <c r="S15" s="483"/>
      <c r="T15" s="483"/>
      <c r="U15" s="483"/>
      <c r="V15" s="484"/>
      <c r="W15" s="470" t="s">
        <v>130</v>
      </c>
      <c r="X15" s="396"/>
      <c r="Y15" s="396"/>
      <c r="Z15" s="396"/>
      <c r="AA15" s="396"/>
      <c r="AB15" s="397"/>
      <c r="AC15" s="359">
        <v>9532</v>
      </c>
      <c r="AD15" s="360"/>
      <c r="AE15" s="360"/>
      <c r="AF15" s="360"/>
      <c r="AG15" s="361"/>
      <c r="AH15" s="359">
        <v>10072</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9878922</v>
      </c>
      <c r="BO15" s="379"/>
      <c r="BP15" s="379"/>
      <c r="BQ15" s="379"/>
      <c r="BR15" s="379"/>
      <c r="BS15" s="379"/>
      <c r="BT15" s="379"/>
      <c r="BU15" s="380"/>
      <c r="BV15" s="378">
        <v>9782733</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18.7</v>
      </c>
      <c r="AD16" s="476"/>
      <c r="AE16" s="476"/>
      <c r="AF16" s="476"/>
      <c r="AG16" s="477"/>
      <c r="AH16" s="475">
        <v>18.899999999999999</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19749610</v>
      </c>
      <c r="BO16" s="384"/>
      <c r="BP16" s="384"/>
      <c r="BQ16" s="384"/>
      <c r="BR16" s="384"/>
      <c r="BS16" s="384"/>
      <c r="BT16" s="384"/>
      <c r="BU16" s="385"/>
      <c r="BV16" s="383">
        <v>19691778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39843</v>
      </c>
      <c r="AD17" s="360"/>
      <c r="AE17" s="360"/>
      <c r="AF17" s="360"/>
      <c r="AG17" s="361"/>
      <c r="AH17" s="359">
        <v>39696</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12655134</v>
      </c>
      <c r="BO17" s="384"/>
      <c r="BP17" s="384"/>
      <c r="BQ17" s="384"/>
      <c r="BR17" s="384"/>
      <c r="BS17" s="384"/>
      <c r="BT17" s="384"/>
      <c r="BU17" s="385"/>
      <c r="BV17" s="383">
        <v>12489894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187.57</v>
      </c>
      <c r="M18" s="446"/>
      <c r="N18" s="446"/>
      <c r="O18" s="446"/>
      <c r="P18" s="446"/>
      <c r="Q18" s="446"/>
      <c r="R18" s="447"/>
      <c r="S18" s="447"/>
      <c r="T18" s="447"/>
      <c r="U18" s="447"/>
      <c r="V18" s="448"/>
      <c r="W18" s="462"/>
      <c r="X18" s="463"/>
      <c r="Y18" s="463"/>
      <c r="Z18" s="463"/>
      <c r="AA18" s="463"/>
      <c r="AB18" s="471"/>
      <c r="AC18" s="347">
        <v>78.3</v>
      </c>
      <c r="AD18" s="348"/>
      <c r="AE18" s="348"/>
      <c r="AF18" s="348"/>
      <c r="AG18" s="449"/>
      <c r="AH18" s="347">
        <v>74.3</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23203717</v>
      </c>
      <c r="BO18" s="384"/>
      <c r="BP18" s="384"/>
      <c r="BQ18" s="384"/>
      <c r="BR18" s="384"/>
      <c r="BS18" s="384"/>
      <c r="BT18" s="384"/>
      <c r="BU18" s="385"/>
      <c r="BV18" s="383">
        <v>23149816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660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28425188</v>
      </c>
      <c r="BO19" s="384"/>
      <c r="BP19" s="384"/>
      <c r="BQ19" s="384"/>
      <c r="BR19" s="384"/>
      <c r="BS19" s="384"/>
      <c r="BT19" s="384"/>
      <c r="BU19" s="385"/>
      <c r="BV19" s="383">
        <v>27641488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51170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34880944</v>
      </c>
      <c r="BO23" s="384"/>
      <c r="BP23" s="384"/>
      <c r="BQ23" s="384"/>
      <c r="BR23" s="384"/>
      <c r="BS23" s="384"/>
      <c r="BT23" s="384"/>
      <c r="BU23" s="385"/>
      <c r="BV23" s="383">
        <v>35573773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8930</v>
      </c>
      <c r="R24" s="360"/>
      <c r="S24" s="360"/>
      <c r="T24" s="360"/>
      <c r="U24" s="360"/>
      <c r="V24" s="361"/>
      <c r="W24" s="425"/>
      <c r="X24" s="416"/>
      <c r="Y24" s="417"/>
      <c r="Z24" s="356" t="s">
        <v>153</v>
      </c>
      <c r="AA24" s="357"/>
      <c r="AB24" s="357"/>
      <c r="AC24" s="357"/>
      <c r="AD24" s="357"/>
      <c r="AE24" s="357"/>
      <c r="AF24" s="357"/>
      <c r="AG24" s="358"/>
      <c r="AH24" s="359">
        <v>693</v>
      </c>
      <c r="AI24" s="360"/>
      <c r="AJ24" s="360"/>
      <c r="AK24" s="360"/>
      <c r="AL24" s="361"/>
      <c r="AM24" s="359">
        <v>2124045</v>
      </c>
      <c r="AN24" s="360"/>
      <c r="AO24" s="360"/>
      <c r="AP24" s="360"/>
      <c r="AQ24" s="360"/>
      <c r="AR24" s="361"/>
      <c r="AS24" s="359">
        <v>3065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28513322</v>
      </c>
      <c r="BO24" s="384"/>
      <c r="BP24" s="384"/>
      <c r="BQ24" s="384"/>
      <c r="BR24" s="384"/>
      <c r="BS24" s="384"/>
      <c r="BT24" s="384"/>
      <c r="BU24" s="385"/>
      <c r="BV24" s="383">
        <v>28866391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7220</v>
      </c>
      <c r="R25" s="360"/>
      <c r="S25" s="360"/>
      <c r="T25" s="360"/>
      <c r="U25" s="360"/>
      <c r="V25" s="361"/>
      <c r="W25" s="425"/>
      <c r="X25" s="416"/>
      <c r="Y25" s="417"/>
      <c r="Z25" s="356" t="s">
        <v>156</v>
      </c>
      <c r="AA25" s="357"/>
      <c r="AB25" s="357"/>
      <c r="AC25" s="357"/>
      <c r="AD25" s="357"/>
      <c r="AE25" s="357"/>
      <c r="AF25" s="357"/>
      <c r="AG25" s="358"/>
      <c r="AH25" s="359">
        <v>128</v>
      </c>
      <c r="AI25" s="360"/>
      <c r="AJ25" s="360"/>
      <c r="AK25" s="360"/>
      <c r="AL25" s="361"/>
      <c r="AM25" s="359">
        <v>382208</v>
      </c>
      <c r="AN25" s="360"/>
      <c r="AO25" s="360"/>
      <c r="AP25" s="360"/>
      <c r="AQ25" s="360"/>
      <c r="AR25" s="361"/>
      <c r="AS25" s="359">
        <v>2986</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10961565</v>
      </c>
      <c r="BO25" s="379"/>
      <c r="BP25" s="379"/>
      <c r="BQ25" s="379"/>
      <c r="BR25" s="379"/>
      <c r="BS25" s="379"/>
      <c r="BT25" s="379"/>
      <c r="BU25" s="380"/>
      <c r="BV25" s="378">
        <v>11280761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6180</v>
      </c>
      <c r="R26" s="360"/>
      <c r="S26" s="360"/>
      <c r="T26" s="360"/>
      <c r="U26" s="360"/>
      <c r="V26" s="361"/>
      <c r="W26" s="425"/>
      <c r="X26" s="416"/>
      <c r="Y26" s="417"/>
      <c r="Z26" s="356" t="s">
        <v>159</v>
      </c>
      <c r="AA26" s="436"/>
      <c r="AB26" s="436"/>
      <c r="AC26" s="436"/>
      <c r="AD26" s="436"/>
      <c r="AE26" s="436"/>
      <c r="AF26" s="436"/>
      <c r="AG26" s="437"/>
      <c r="AH26" s="359">
        <v>47</v>
      </c>
      <c r="AI26" s="360"/>
      <c r="AJ26" s="360"/>
      <c r="AK26" s="360"/>
      <c r="AL26" s="361"/>
      <c r="AM26" s="359">
        <v>156651</v>
      </c>
      <c r="AN26" s="360"/>
      <c r="AO26" s="360"/>
      <c r="AP26" s="360"/>
      <c r="AQ26" s="360"/>
      <c r="AR26" s="361"/>
      <c r="AS26" s="359">
        <v>3333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4560</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v>7500</v>
      </c>
      <c r="AN27" s="360"/>
      <c r="AO27" s="360"/>
      <c r="AP27" s="360"/>
      <c r="AQ27" s="360"/>
      <c r="AR27" s="361"/>
      <c r="AS27" s="359">
        <v>3750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845711</v>
      </c>
      <c r="BO27" s="387"/>
      <c r="BP27" s="387"/>
      <c r="BQ27" s="387"/>
      <c r="BR27" s="387"/>
      <c r="BS27" s="387"/>
      <c r="BT27" s="387"/>
      <c r="BU27" s="388"/>
      <c r="BV27" s="386">
        <v>838801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4070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2793773</v>
      </c>
      <c r="BO28" s="379"/>
      <c r="BP28" s="379"/>
      <c r="BQ28" s="379"/>
      <c r="BR28" s="379"/>
      <c r="BS28" s="379"/>
      <c r="BT28" s="379"/>
      <c r="BU28" s="380"/>
      <c r="BV28" s="378">
        <v>2892067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25</v>
      </c>
      <c r="M29" s="360"/>
      <c r="N29" s="360"/>
      <c r="O29" s="360"/>
      <c r="P29" s="361"/>
      <c r="Q29" s="359">
        <v>3780</v>
      </c>
      <c r="R29" s="360"/>
      <c r="S29" s="360"/>
      <c r="T29" s="360"/>
      <c r="U29" s="360"/>
      <c r="V29" s="361"/>
      <c r="W29" s="425"/>
      <c r="X29" s="416"/>
      <c r="Y29" s="417"/>
      <c r="Z29" s="356" t="s">
        <v>169</v>
      </c>
      <c r="AA29" s="357"/>
      <c r="AB29" s="357"/>
      <c r="AC29" s="357"/>
      <c r="AD29" s="357"/>
      <c r="AE29" s="357"/>
      <c r="AF29" s="357"/>
      <c r="AG29" s="358"/>
      <c r="AH29" s="359">
        <v>695</v>
      </c>
      <c r="AI29" s="360"/>
      <c r="AJ29" s="360"/>
      <c r="AK29" s="360"/>
      <c r="AL29" s="361"/>
      <c r="AM29" s="359">
        <v>2131545</v>
      </c>
      <c r="AN29" s="360"/>
      <c r="AO29" s="360"/>
      <c r="AP29" s="360"/>
      <c r="AQ29" s="360"/>
      <c r="AR29" s="361"/>
      <c r="AS29" s="359">
        <v>3067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1779768</v>
      </c>
      <c r="BO29" s="384"/>
      <c r="BP29" s="384"/>
      <c r="BQ29" s="384"/>
      <c r="BR29" s="384"/>
      <c r="BS29" s="384"/>
      <c r="BT29" s="384"/>
      <c r="BU29" s="385"/>
      <c r="BV29" s="383">
        <v>2019976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2303191</v>
      </c>
      <c r="BO30" s="387"/>
      <c r="BP30" s="387"/>
      <c r="BQ30" s="387"/>
      <c r="BR30" s="387"/>
      <c r="BS30" s="387"/>
      <c r="BT30" s="387"/>
      <c r="BU30" s="388"/>
      <c r="BV30" s="386">
        <v>2201049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札幌広域圏組合一般会計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江別振興公社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基本財産基金運用特別会計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札幌広域圏組合ふるさと市町村圏基金事業特別会計</v>
      </c>
      <c r="BZ35" s="342"/>
      <c r="CA35" s="342"/>
      <c r="CB35" s="342"/>
      <c r="CC35" s="342"/>
      <c r="CD35" s="342"/>
      <c r="CE35" s="342"/>
      <c r="CF35" s="342"/>
      <c r="CG35" s="342"/>
      <c r="CH35" s="342"/>
      <c r="CI35" s="342"/>
      <c r="CJ35" s="342"/>
      <c r="CK35" s="342"/>
      <c r="CL35" s="342"/>
      <c r="CM35" s="342"/>
      <c r="CN35" s="165"/>
      <c r="CO35" s="343">
        <f t="shared" ref="CO35:CO43" si="3">IF(CQ35="","",CO34+1)</f>
        <v>13</v>
      </c>
      <c r="CP35" s="343"/>
      <c r="CQ35" s="342" t="str">
        <f>IF('各会計、関係団体の財政状況及び健全化判断比率'!BS8="","",'各会計、関係団体の財政状況及び健全化判断比率'!BS8)</f>
        <v>江別市スポーツ振興財団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IF('各会計、関係団体の財政状況及び健全化判断比率'!B33="","",'各会計、関係団体の財政状況及び健全化判断比率'!B33)</f>
        <v>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石狩教育研修センター組合一般会計</v>
      </c>
      <c r="BZ36" s="342"/>
      <c r="CA36" s="342"/>
      <c r="CB36" s="342"/>
      <c r="CC36" s="342"/>
      <c r="CD36" s="342"/>
      <c r="CE36" s="342"/>
      <c r="CF36" s="342"/>
      <c r="CG36" s="342"/>
      <c r="CH36" s="342"/>
      <c r="CI36" s="342"/>
      <c r="CJ36" s="342"/>
      <c r="CK36" s="342"/>
      <c r="CL36" s="342"/>
      <c r="CM36" s="342"/>
      <c r="CN36" s="165"/>
      <c r="CO36" s="343">
        <f t="shared" si="3"/>
        <v>14</v>
      </c>
      <c r="CP36" s="343"/>
      <c r="CQ36" s="342" t="str">
        <f>IF('各会計、関係団体の財政状況及び健全化判断比率'!BS9="","",'各会計、関係団体の財政状況及び健全化判断比率'!BS9)</f>
        <v>フラワーテクニカえべつ</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78" t="s">
        <v>24</v>
      </c>
      <c r="C41" s="1179"/>
      <c r="D41" s="81"/>
      <c r="E41" s="1180" t="s">
        <v>25</v>
      </c>
      <c r="F41" s="1180"/>
      <c r="G41" s="1180"/>
      <c r="H41" s="1181"/>
      <c r="I41" s="82">
        <v>36250</v>
      </c>
      <c r="J41" s="83">
        <v>38342</v>
      </c>
      <c r="K41" s="83">
        <v>36773</v>
      </c>
      <c r="L41" s="83">
        <v>35574</v>
      </c>
      <c r="M41" s="84">
        <v>34881</v>
      </c>
    </row>
    <row r="42" spans="2:13" ht="27.75" customHeight="1" x14ac:dyDescent="0.15">
      <c r="B42" s="1168"/>
      <c r="C42" s="1169"/>
      <c r="D42" s="85"/>
      <c r="E42" s="1172" t="s">
        <v>26</v>
      </c>
      <c r="F42" s="1172"/>
      <c r="G42" s="1172"/>
      <c r="H42" s="1173"/>
      <c r="I42" s="86">
        <v>1510</v>
      </c>
      <c r="J42" s="87">
        <v>1027</v>
      </c>
      <c r="K42" s="87">
        <v>858</v>
      </c>
      <c r="L42" s="87">
        <v>724</v>
      </c>
      <c r="M42" s="88">
        <v>1639</v>
      </c>
    </row>
    <row r="43" spans="2:13" ht="27.75" customHeight="1" x14ac:dyDescent="0.15">
      <c r="B43" s="1168"/>
      <c r="C43" s="1169"/>
      <c r="D43" s="85"/>
      <c r="E43" s="1172" t="s">
        <v>27</v>
      </c>
      <c r="F43" s="1172"/>
      <c r="G43" s="1172"/>
      <c r="H43" s="1173"/>
      <c r="I43" s="86">
        <v>17841</v>
      </c>
      <c r="J43" s="87">
        <v>16988</v>
      </c>
      <c r="K43" s="87">
        <v>16533</v>
      </c>
      <c r="L43" s="87">
        <v>15879</v>
      </c>
      <c r="M43" s="88">
        <v>15640</v>
      </c>
    </row>
    <row r="44" spans="2:13" ht="27.75" customHeight="1" x14ac:dyDescent="0.15">
      <c r="B44" s="1168"/>
      <c r="C44" s="1169"/>
      <c r="D44" s="85"/>
      <c r="E44" s="1172" t="s">
        <v>28</v>
      </c>
      <c r="F44" s="1172"/>
      <c r="G44" s="1172"/>
      <c r="H44" s="1173"/>
      <c r="I44" s="86">
        <v>10</v>
      </c>
      <c r="J44" s="87">
        <v>5</v>
      </c>
      <c r="K44" s="87">
        <v>2</v>
      </c>
      <c r="L44" s="87">
        <v>0</v>
      </c>
      <c r="M44" s="88" t="s">
        <v>475</v>
      </c>
    </row>
    <row r="45" spans="2:13" ht="27.75" customHeight="1" x14ac:dyDescent="0.15">
      <c r="B45" s="1168"/>
      <c r="C45" s="1169"/>
      <c r="D45" s="85"/>
      <c r="E45" s="1172" t="s">
        <v>29</v>
      </c>
      <c r="F45" s="1172"/>
      <c r="G45" s="1172"/>
      <c r="H45" s="1173"/>
      <c r="I45" s="86">
        <v>5941</v>
      </c>
      <c r="J45" s="87">
        <v>5604</v>
      </c>
      <c r="K45" s="87">
        <v>5471</v>
      </c>
      <c r="L45" s="87">
        <v>6066</v>
      </c>
      <c r="M45" s="88">
        <v>4761</v>
      </c>
    </row>
    <row r="46" spans="2:13" ht="27.75" customHeight="1" x14ac:dyDescent="0.15">
      <c r="B46" s="1168"/>
      <c r="C46" s="1169"/>
      <c r="D46" s="85"/>
      <c r="E46" s="1172" t="s">
        <v>30</v>
      </c>
      <c r="F46" s="1172"/>
      <c r="G46" s="1172"/>
      <c r="H46" s="1173"/>
      <c r="I46" s="86">
        <v>3985</v>
      </c>
      <c r="J46" s="87" t="s">
        <v>475</v>
      </c>
      <c r="K46" s="87" t="s">
        <v>475</v>
      </c>
      <c r="L46" s="87" t="s">
        <v>475</v>
      </c>
      <c r="M46" s="88" t="s">
        <v>475</v>
      </c>
    </row>
    <row r="47" spans="2:13" ht="27.75" customHeight="1" x14ac:dyDescent="0.15">
      <c r="B47" s="1168"/>
      <c r="C47" s="1169"/>
      <c r="D47" s="85"/>
      <c r="E47" s="1172" t="s">
        <v>31</v>
      </c>
      <c r="F47" s="1172"/>
      <c r="G47" s="1172"/>
      <c r="H47" s="1173"/>
      <c r="I47" s="86" t="s">
        <v>475</v>
      </c>
      <c r="J47" s="87" t="s">
        <v>475</v>
      </c>
      <c r="K47" s="87" t="s">
        <v>475</v>
      </c>
      <c r="L47" s="87" t="s">
        <v>475</v>
      </c>
      <c r="M47" s="88" t="s">
        <v>475</v>
      </c>
    </row>
    <row r="48" spans="2:13" ht="27.75" customHeight="1" x14ac:dyDescent="0.15">
      <c r="B48" s="1170"/>
      <c r="C48" s="1171"/>
      <c r="D48" s="85"/>
      <c r="E48" s="1172" t="s">
        <v>32</v>
      </c>
      <c r="F48" s="1172"/>
      <c r="G48" s="1172"/>
      <c r="H48" s="1173"/>
      <c r="I48" s="86" t="s">
        <v>475</v>
      </c>
      <c r="J48" s="87" t="s">
        <v>475</v>
      </c>
      <c r="K48" s="87" t="s">
        <v>475</v>
      </c>
      <c r="L48" s="87" t="s">
        <v>475</v>
      </c>
      <c r="M48" s="88" t="s">
        <v>475</v>
      </c>
    </row>
    <row r="49" spans="2:13" ht="27.75" customHeight="1" x14ac:dyDescent="0.15">
      <c r="B49" s="1166" t="s">
        <v>33</v>
      </c>
      <c r="C49" s="1167"/>
      <c r="D49" s="89"/>
      <c r="E49" s="1172" t="s">
        <v>34</v>
      </c>
      <c r="F49" s="1172"/>
      <c r="G49" s="1172"/>
      <c r="H49" s="1173"/>
      <c r="I49" s="86">
        <v>10064</v>
      </c>
      <c r="J49" s="87">
        <v>9088</v>
      </c>
      <c r="K49" s="87">
        <v>9267</v>
      </c>
      <c r="L49" s="87">
        <v>9361</v>
      </c>
      <c r="M49" s="88">
        <v>8998</v>
      </c>
    </row>
    <row r="50" spans="2:13" ht="27.75" customHeight="1" x14ac:dyDescent="0.15">
      <c r="B50" s="1168"/>
      <c r="C50" s="1169"/>
      <c r="D50" s="85"/>
      <c r="E50" s="1172" t="s">
        <v>35</v>
      </c>
      <c r="F50" s="1172"/>
      <c r="G50" s="1172"/>
      <c r="H50" s="1173"/>
      <c r="I50" s="86">
        <v>8273</v>
      </c>
      <c r="J50" s="87">
        <v>7955</v>
      </c>
      <c r="K50" s="87">
        <v>7325</v>
      </c>
      <c r="L50" s="87">
        <v>6931</v>
      </c>
      <c r="M50" s="88">
        <v>7034</v>
      </c>
    </row>
    <row r="51" spans="2:13" ht="27.75" customHeight="1" x14ac:dyDescent="0.15">
      <c r="B51" s="1170"/>
      <c r="C51" s="1171"/>
      <c r="D51" s="85"/>
      <c r="E51" s="1172" t="s">
        <v>36</v>
      </c>
      <c r="F51" s="1172"/>
      <c r="G51" s="1172"/>
      <c r="H51" s="1173"/>
      <c r="I51" s="86">
        <v>35565</v>
      </c>
      <c r="J51" s="87">
        <v>34660</v>
      </c>
      <c r="K51" s="87">
        <v>34360</v>
      </c>
      <c r="L51" s="87">
        <v>34144</v>
      </c>
      <c r="M51" s="88">
        <v>33835</v>
      </c>
    </row>
    <row r="52" spans="2:13" ht="27.75" customHeight="1" thickBot="1" x14ac:dyDescent="0.2">
      <c r="B52" s="1174" t="s">
        <v>37</v>
      </c>
      <c r="C52" s="1175"/>
      <c r="D52" s="90"/>
      <c r="E52" s="1176" t="s">
        <v>38</v>
      </c>
      <c r="F52" s="1176"/>
      <c r="G52" s="1176"/>
      <c r="H52" s="1177"/>
      <c r="I52" s="91">
        <v>11635</v>
      </c>
      <c r="J52" s="92">
        <v>10261</v>
      </c>
      <c r="K52" s="92">
        <v>8684</v>
      </c>
      <c r="L52" s="92">
        <v>7808</v>
      </c>
      <c r="M52" s="93">
        <v>7053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23154</v>
      </c>
      <c r="E3" s="116"/>
      <c r="F3" s="117">
        <v>53925</v>
      </c>
      <c r="G3" s="118"/>
      <c r="H3" s="119"/>
    </row>
    <row r="4" spans="1:8" x14ac:dyDescent="0.15">
      <c r="A4" s="120"/>
      <c r="B4" s="121"/>
      <c r="C4" s="122"/>
      <c r="D4" s="123">
        <v>19205</v>
      </c>
      <c r="E4" s="124"/>
      <c r="F4" s="125">
        <v>34260</v>
      </c>
      <c r="G4" s="126"/>
      <c r="H4" s="127"/>
    </row>
    <row r="5" spans="1:8" x14ac:dyDescent="0.15">
      <c r="A5" s="108" t="s">
        <v>508</v>
      </c>
      <c r="B5" s="113"/>
      <c r="C5" s="114"/>
      <c r="D5" s="115">
        <v>40404</v>
      </c>
      <c r="E5" s="116"/>
      <c r="F5" s="117">
        <v>51263</v>
      </c>
      <c r="G5" s="118"/>
      <c r="H5" s="119"/>
    </row>
    <row r="6" spans="1:8" x14ac:dyDescent="0.15">
      <c r="A6" s="120"/>
      <c r="B6" s="121"/>
      <c r="C6" s="122"/>
      <c r="D6" s="123">
        <v>33297</v>
      </c>
      <c r="E6" s="124"/>
      <c r="F6" s="125">
        <v>29061</v>
      </c>
      <c r="G6" s="126"/>
      <c r="H6" s="127"/>
    </row>
    <row r="7" spans="1:8" x14ac:dyDescent="0.15">
      <c r="A7" s="108" t="s">
        <v>509</v>
      </c>
      <c r="B7" s="113"/>
      <c r="C7" s="114"/>
      <c r="D7" s="115">
        <v>21384</v>
      </c>
      <c r="E7" s="116"/>
      <c r="F7" s="117">
        <v>41433</v>
      </c>
      <c r="G7" s="118"/>
      <c r="H7" s="119"/>
    </row>
    <row r="8" spans="1:8" x14ac:dyDescent="0.15">
      <c r="A8" s="120"/>
      <c r="B8" s="121"/>
      <c r="C8" s="122"/>
      <c r="D8" s="123">
        <v>17591</v>
      </c>
      <c r="E8" s="124"/>
      <c r="F8" s="125">
        <v>22351</v>
      </c>
      <c r="G8" s="126"/>
      <c r="H8" s="127"/>
    </row>
    <row r="9" spans="1:8" x14ac:dyDescent="0.15">
      <c r="A9" s="108" t="s">
        <v>510</v>
      </c>
      <c r="B9" s="113"/>
      <c r="C9" s="114"/>
      <c r="D9" s="115">
        <v>26864</v>
      </c>
      <c r="E9" s="116"/>
      <c r="F9" s="117">
        <v>43493</v>
      </c>
      <c r="G9" s="118"/>
      <c r="H9" s="119"/>
    </row>
    <row r="10" spans="1:8" x14ac:dyDescent="0.15">
      <c r="A10" s="120"/>
      <c r="B10" s="121"/>
      <c r="C10" s="122"/>
      <c r="D10" s="123">
        <v>15858</v>
      </c>
      <c r="E10" s="124"/>
      <c r="F10" s="125">
        <v>23254</v>
      </c>
      <c r="G10" s="126"/>
      <c r="H10" s="127"/>
    </row>
    <row r="11" spans="1:8" x14ac:dyDescent="0.15">
      <c r="A11" s="108" t="s">
        <v>511</v>
      </c>
      <c r="B11" s="113"/>
      <c r="C11" s="114"/>
      <c r="D11" s="115">
        <v>46195</v>
      </c>
      <c r="E11" s="116"/>
      <c r="F11" s="117">
        <v>50840</v>
      </c>
      <c r="G11" s="118"/>
      <c r="H11" s="119"/>
    </row>
    <row r="12" spans="1:8" x14ac:dyDescent="0.15">
      <c r="A12" s="120"/>
      <c r="B12" s="121"/>
      <c r="C12" s="128"/>
      <c r="D12" s="123">
        <v>18272</v>
      </c>
      <c r="E12" s="124"/>
      <c r="F12" s="125">
        <v>25367</v>
      </c>
      <c r="G12" s="126"/>
      <c r="H12" s="127"/>
    </row>
    <row r="13" spans="1:8" x14ac:dyDescent="0.15">
      <c r="A13" s="108"/>
      <c r="B13" s="113"/>
      <c r="C13" s="129"/>
      <c r="D13" s="130">
        <v>31600</v>
      </c>
      <c r="E13" s="131"/>
      <c r="F13" s="132">
        <v>48191</v>
      </c>
      <c r="G13" s="133"/>
      <c r="H13" s="119"/>
    </row>
    <row r="14" spans="1:8" x14ac:dyDescent="0.15">
      <c r="A14" s="120"/>
      <c r="B14" s="121"/>
      <c r="C14" s="122"/>
      <c r="D14" s="123">
        <v>20845</v>
      </c>
      <c r="E14" s="124"/>
      <c r="F14" s="125">
        <v>26859</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2.06</v>
      </c>
      <c r="C19" s="134">
        <f>ROUND(VALUE(SUBSTITUTE(実質収支比率等に係る経年分析!G$48,"▲","-")),2)</f>
        <v>2.06</v>
      </c>
      <c r="D19" s="134">
        <f>ROUND(VALUE(SUBSTITUTE(実質収支比率等に係る経年分析!H$48,"▲","-")),2)</f>
        <v>2.37</v>
      </c>
      <c r="E19" s="134">
        <f>ROUND(VALUE(SUBSTITUTE(実質収支比率等に係る経年分析!I$48,"▲","-")),2)</f>
        <v>2.21</v>
      </c>
      <c r="F19" s="134">
        <f>ROUND(VALUE(SUBSTITUTE(実質収支比率等に係る経年分析!J$48,"▲","-")),2)</f>
        <v>2.87</v>
      </c>
    </row>
    <row r="20" spans="1:11" x14ac:dyDescent="0.15">
      <c r="A20" s="134" t="s">
        <v>43</v>
      </c>
      <c r="B20" s="134">
        <f>ROUND(VALUE(SUBSTITUTE(実質収支比率等に係る経年分析!F$47,"▲","-")),2)</f>
        <v>11.92</v>
      </c>
      <c r="C20" s="134">
        <f>ROUND(VALUE(SUBSTITUTE(実質収支比率等に係る経年分析!G$47,"▲","-")),2)</f>
        <v>12.38</v>
      </c>
      <c r="D20" s="134">
        <f>ROUND(VALUE(SUBSTITUTE(実質収支比率等に係る経年分析!H$47,"▲","-")),2)</f>
        <v>12.34</v>
      </c>
      <c r="E20" s="134">
        <f>ROUND(VALUE(SUBSTITUTE(実質収支比率等に係る経年分析!I$47,"▲","-")),2)</f>
        <v>11.92</v>
      </c>
      <c r="F20" s="134">
        <f>ROUND(VALUE(SUBSTITUTE(実質収支比率等に係る経年分析!J$47,"▲","-")),2)</f>
        <v>11.46</v>
      </c>
    </row>
    <row r="21" spans="1:11" x14ac:dyDescent="0.15">
      <c r="A21" s="134" t="s">
        <v>44</v>
      </c>
      <c r="B21" s="134">
        <f>IF(ISNUMBER(VALUE(SUBSTITUTE(実質収支比率等に係る経年分析!F$49,"▲","-"))),ROUND(VALUE(SUBSTITUTE(実質収支比率等に係る経年分析!F$49,"▲","-")),2),NA())</f>
        <v>0.62</v>
      </c>
      <c r="C21" s="134">
        <f>IF(ISNUMBER(VALUE(SUBSTITUTE(実質収支比率等に係る経年分析!G$49,"▲","-"))),ROUND(VALUE(SUBSTITUTE(実質収支比率等に係る経年分析!G$49,"▲","-")),2),NA())</f>
        <v>1.02</v>
      </c>
      <c r="D21" s="134">
        <f>IF(ISNUMBER(VALUE(SUBSTITUTE(実質収支比率等に係る経年分析!H$49,"▲","-"))),ROUND(VALUE(SUBSTITUTE(実質収支比率等に係る経年分析!H$49,"▲","-")),2),NA())</f>
        <v>0.23</v>
      </c>
      <c r="E21" s="134">
        <f>IF(ISNUMBER(VALUE(SUBSTITUTE(実質収支比率等に係る経年分析!I$49,"▲","-"))),ROUND(VALUE(SUBSTITUTE(実質収支比率等に係る経年分析!I$49,"▲","-")),2),NA())</f>
        <v>-0.5</v>
      </c>
      <c r="F21" s="134">
        <f>IF(ISNUMBER(VALUE(SUBSTITUTE(実質収支比率等に係る経年分析!J$49,"▲","-"))),ROUND(VALUE(SUBSTITUTE(実質収支比率等に係る経年分析!J$49,"▲","-")),2),NA())</f>
        <v>0.27</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病院事業会計</v>
      </c>
      <c r="B29" s="135">
        <f>IF(ROUND(VALUE(SUBSTITUTE(連結実質赤字比率に係る赤字・黒字の構成分析!F$41,"▲", "-")), 2) &lt; 0, ABS(ROUND(VALUE(SUBSTITUTE(連結実質赤字比率に係る赤字・黒字の構成分析!F$41,"▲", "-")), 2)), NA())</f>
        <v>1.3</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1.37</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0.78</v>
      </c>
      <c r="G29" s="135" t="e">
        <f>IF(ROUND(VALUE(SUBSTITUTE(連結実質赤字比率に係る赤字・黒字の構成分析!H$41,"▲", "-")), 2) &gt;= 0, ABS(ROUND(VALUE(SUBSTITUTE(連結実質赤字比率に係る赤字・黒字の構成分析!H$41,"▲", "-")), 2)), NA())</f>
        <v>#N/A</v>
      </c>
      <c r="H29" s="135">
        <f>IF(ROUND(VALUE(SUBSTITUTE(連結実質赤字比率に係る赤字・黒字の構成分析!I$41,"▲", "-")), 2) &lt; 0, ABS(ROUND(VALUE(SUBSTITUTE(連結実質赤字比率に係る赤字・黒字の構成分析!I$41,"▲", "-")), 2)), NA())</f>
        <v>0.46</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基本財産基金運用特別会計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2.87</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4.1399999999999997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4.67</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4373</v>
      </c>
      <c r="E42" s="136"/>
      <c r="F42" s="136"/>
      <c r="G42" s="136">
        <f>'実質公債費比率（分子）の構造'!L$52</f>
        <v>4345</v>
      </c>
      <c r="H42" s="136"/>
      <c r="I42" s="136"/>
      <c r="J42" s="136">
        <f>'実質公債費比率（分子）の構造'!M$52</f>
        <v>4266</v>
      </c>
      <c r="K42" s="136"/>
      <c r="L42" s="136"/>
      <c r="M42" s="136">
        <f>'実質公債費比率（分子）の構造'!N$52</f>
        <v>4186</v>
      </c>
      <c r="N42" s="136"/>
      <c r="O42" s="136"/>
      <c r="P42" s="136">
        <f>'実質公債費比率（分子）の構造'!O$52</f>
        <v>4207</v>
      </c>
    </row>
    <row r="43" spans="1:16" x14ac:dyDescent="0.15">
      <c r="A43" s="136" t="s">
        <v>52</v>
      </c>
      <c r="B43" s="136">
        <f>'実質公債費比率（分子）の構造'!K$51</f>
        <v>2</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401</v>
      </c>
      <c r="C44" s="136"/>
      <c r="D44" s="136"/>
      <c r="E44" s="136">
        <f>'実質公債費比率（分子）の構造'!L$50</f>
        <v>427</v>
      </c>
      <c r="F44" s="136"/>
      <c r="G44" s="136"/>
      <c r="H44" s="136">
        <f>'実質公債費比率（分子）の構造'!M$50</f>
        <v>168</v>
      </c>
      <c r="I44" s="136"/>
      <c r="J44" s="136"/>
      <c r="K44" s="136">
        <f>'実質公債費比率（分子）の構造'!N$50</f>
        <v>137</v>
      </c>
      <c r="L44" s="136"/>
      <c r="M44" s="136"/>
      <c r="N44" s="136">
        <f>'実質公債費比率（分子）の構造'!O$50</f>
        <v>134</v>
      </c>
      <c r="O44" s="136"/>
      <c r="P44" s="136"/>
    </row>
    <row r="45" spans="1:16" x14ac:dyDescent="0.15">
      <c r="A45" s="136" t="s">
        <v>54</v>
      </c>
      <c r="B45" s="136">
        <f>'実質公債費比率（分子）の構造'!K$49</f>
        <v>1</v>
      </c>
      <c r="C45" s="136"/>
      <c r="D45" s="136"/>
      <c r="E45" s="136">
        <f>'実質公債費比率（分子）の構造'!L$49</f>
        <v>1</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x14ac:dyDescent="0.15">
      <c r="A46" s="136" t="s">
        <v>55</v>
      </c>
      <c r="B46" s="136">
        <f>'実質公債費比率（分子）の構造'!K$48</f>
        <v>1761</v>
      </c>
      <c r="C46" s="136"/>
      <c r="D46" s="136"/>
      <c r="E46" s="136">
        <f>'実質公債費比率（分子）の構造'!L$48</f>
        <v>1770</v>
      </c>
      <c r="F46" s="136"/>
      <c r="G46" s="136"/>
      <c r="H46" s="136">
        <f>'実質公債費比率（分子）の構造'!M$48</f>
        <v>1743</v>
      </c>
      <c r="I46" s="136"/>
      <c r="J46" s="136"/>
      <c r="K46" s="136">
        <f>'実質公債費比率（分子）の構造'!N$48</f>
        <v>1685</v>
      </c>
      <c r="L46" s="136"/>
      <c r="M46" s="136"/>
      <c r="N46" s="136">
        <f>'実質公債費比率（分子）の構造'!O$48</f>
        <v>1692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4516</v>
      </c>
      <c r="C49" s="136"/>
      <c r="D49" s="136"/>
      <c r="E49" s="136">
        <f>'実質公債費比率（分子）の構造'!L$45</f>
        <v>4524</v>
      </c>
      <c r="F49" s="136"/>
      <c r="G49" s="136"/>
      <c r="H49" s="136">
        <f>'実質公債費比率（分子）の構造'!M$45</f>
        <v>4826</v>
      </c>
      <c r="I49" s="136"/>
      <c r="J49" s="136"/>
      <c r="K49" s="136">
        <f>'実質公債費比率（分子）の構造'!N$45</f>
        <v>4803</v>
      </c>
      <c r="L49" s="136"/>
      <c r="M49" s="136"/>
      <c r="N49" s="136">
        <f>'実質公債費比率（分子）の構造'!O$45</f>
        <v>4778</v>
      </c>
      <c r="O49" s="136"/>
      <c r="P49" s="136"/>
    </row>
    <row r="50" spans="1:16" x14ac:dyDescent="0.15">
      <c r="A50" s="136" t="s">
        <v>59</v>
      </c>
      <c r="B50" s="136" t="e">
        <f>NA()</f>
        <v>#N/A</v>
      </c>
      <c r="C50" s="136">
        <f>IF(ISNUMBER('実質公債費比率（分子）の構造'!K$53),'実質公債費比率（分子）の構造'!K$53,NA())</f>
        <v>2308</v>
      </c>
      <c r="D50" s="136" t="e">
        <f>NA()</f>
        <v>#N/A</v>
      </c>
      <c r="E50" s="136" t="e">
        <f>NA()</f>
        <v>#N/A</v>
      </c>
      <c r="F50" s="136">
        <f>IF(ISNUMBER('実質公債費比率（分子）の構造'!L$53),'実質公債費比率（分子）の構造'!L$53,NA())</f>
        <v>2378</v>
      </c>
      <c r="G50" s="136" t="e">
        <f>NA()</f>
        <v>#N/A</v>
      </c>
      <c r="H50" s="136" t="e">
        <f>NA()</f>
        <v>#N/A</v>
      </c>
      <c r="I50" s="136">
        <f>IF(ISNUMBER('実質公債費比率（分子）の構造'!M$53),'実質公債費比率（分子）の構造'!M$53,NA())</f>
        <v>2471</v>
      </c>
      <c r="J50" s="136" t="e">
        <f>NA()</f>
        <v>#N/A</v>
      </c>
      <c r="K50" s="136" t="e">
        <f>NA()</f>
        <v>#N/A</v>
      </c>
      <c r="L50" s="136">
        <f>IF(ISNUMBER('実質公債費比率（分子）の構造'!N$53),'実質公債費比率（分子）の構造'!N$53,NA())</f>
        <v>2439</v>
      </c>
      <c r="M50" s="136" t="e">
        <f>NA()</f>
        <v>#N/A</v>
      </c>
      <c r="N50" s="136" t="e">
        <f>NA()</f>
        <v>#N/A</v>
      </c>
      <c r="O50" s="136">
        <f>IF(ISNUMBER('実質公債費比率（分子）の構造'!O$53),'実質公債費比率（分子）の構造'!O$53,NA())</f>
        <v>2397</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35565</v>
      </c>
      <c r="E56" s="135"/>
      <c r="F56" s="135"/>
      <c r="G56" s="135">
        <f>'将来負担比率（分子）の構造'!J$51</f>
        <v>34660</v>
      </c>
      <c r="H56" s="135"/>
      <c r="I56" s="135"/>
      <c r="J56" s="135">
        <f>'将来負担比率（分子）の構造'!K$51</f>
        <v>34360</v>
      </c>
      <c r="K56" s="135"/>
      <c r="L56" s="135"/>
      <c r="M56" s="135">
        <f>'将来負担比率（分子）の構造'!L$51</f>
        <v>34144</v>
      </c>
      <c r="N56" s="135"/>
      <c r="O56" s="135"/>
      <c r="P56" s="135">
        <f>'将来負担比率（分子）の構造'!M$51</f>
        <v>33835</v>
      </c>
    </row>
    <row r="57" spans="1:16" x14ac:dyDescent="0.15">
      <c r="A57" s="135" t="s">
        <v>35</v>
      </c>
      <c r="B57" s="135"/>
      <c r="C57" s="135"/>
      <c r="D57" s="135">
        <f>'将来負担比率（分子）の構造'!I$50</f>
        <v>8273</v>
      </c>
      <c r="E57" s="135"/>
      <c r="F57" s="135"/>
      <c r="G57" s="135">
        <f>'将来負担比率（分子）の構造'!J$50</f>
        <v>7955</v>
      </c>
      <c r="H57" s="135"/>
      <c r="I57" s="135"/>
      <c r="J57" s="135">
        <f>'将来負担比率（分子）の構造'!K$50</f>
        <v>7325</v>
      </c>
      <c r="K57" s="135"/>
      <c r="L57" s="135"/>
      <c r="M57" s="135">
        <f>'将来負担比率（分子）の構造'!L$50</f>
        <v>6931</v>
      </c>
      <c r="N57" s="135"/>
      <c r="O57" s="135"/>
      <c r="P57" s="135">
        <f>'将来負担比率（分子）の構造'!M$50</f>
        <v>7034</v>
      </c>
    </row>
    <row r="58" spans="1:16" x14ac:dyDescent="0.15">
      <c r="A58" s="135" t="s">
        <v>34</v>
      </c>
      <c r="B58" s="135"/>
      <c r="C58" s="135"/>
      <c r="D58" s="135">
        <f>'将来負担比率（分子）の構造'!I$49</f>
        <v>10064</v>
      </c>
      <c r="E58" s="135"/>
      <c r="F58" s="135"/>
      <c r="G58" s="135">
        <f>'将来負担比率（分子）の構造'!J$49</f>
        <v>9088</v>
      </c>
      <c r="H58" s="135"/>
      <c r="I58" s="135"/>
      <c r="J58" s="135">
        <f>'将来負担比率（分子）の構造'!K$49</f>
        <v>9267</v>
      </c>
      <c r="K58" s="135"/>
      <c r="L58" s="135"/>
      <c r="M58" s="135">
        <f>'将来負担比率（分子）の構造'!L$49</f>
        <v>9361</v>
      </c>
      <c r="N58" s="135"/>
      <c r="O58" s="135"/>
      <c r="P58" s="135">
        <f>'将来負担比率（分子）の構造'!M$49</f>
        <v>8998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3985</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5941</v>
      </c>
      <c r="C62" s="135"/>
      <c r="D62" s="135"/>
      <c r="E62" s="135">
        <f>'将来負担比率（分子）の構造'!J$45</f>
        <v>5604</v>
      </c>
      <c r="F62" s="135"/>
      <c r="G62" s="135"/>
      <c r="H62" s="135">
        <f>'将来負担比率（分子）の構造'!K$45</f>
        <v>5471</v>
      </c>
      <c r="I62" s="135"/>
      <c r="J62" s="135"/>
      <c r="K62" s="135">
        <f>'将来負担比率（分子）の構造'!L$45</f>
        <v>6066</v>
      </c>
      <c r="L62" s="135"/>
      <c r="M62" s="135"/>
      <c r="N62" s="135">
        <f>'将来負担比率（分子）の構造'!M$45</f>
        <v>4761</v>
      </c>
      <c r="O62" s="135"/>
      <c r="P62" s="135"/>
    </row>
    <row r="63" spans="1:16" x14ac:dyDescent="0.15">
      <c r="A63" s="135" t="s">
        <v>28</v>
      </c>
      <c r="B63" s="135">
        <f>'将来負担比率（分子）の構造'!I$44</f>
        <v>10</v>
      </c>
      <c r="C63" s="135"/>
      <c r="D63" s="135"/>
      <c r="E63" s="135">
        <f>'将来負担比率（分子）の構造'!J$44</f>
        <v>5</v>
      </c>
      <c r="F63" s="135"/>
      <c r="G63" s="135"/>
      <c r="H63" s="135">
        <f>'将来負担比率（分子）の構造'!K$44</f>
        <v>2</v>
      </c>
      <c r="I63" s="135"/>
      <c r="J63" s="135"/>
      <c r="K63" s="135">
        <f>'将来負担比率（分子）の構造'!L$44</f>
        <v>0</v>
      </c>
      <c r="L63" s="135"/>
      <c r="M63" s="135"/>
      <c r="N63" s="135" t="str">
        <f>'将来負担比率（分子）の構造'!M$44</f>
        <v>-</v>
      </c>
      <c r="O63" s="135"/>
      <c r="P63" s="135"/>
    </row>
    <row r="64" spans="1:16" x14ac:dyDescent="0.15">
      <c r="A64" s="135" t="s">
        <v>27</v>
      </c>
      <c r="B64" s="135">
        <f>'将来負担比率（分子）の構造'!I$43</f>
        <v>17841</v>
      </c>
      <c r="C64" s="135"/>
      <c r="D64" s="135"/>
      <c r="E64" s="135">
        <f>'将来負担比率（分子）の構造'!J$43</f>
        <v>16988</v>
      </c>
      <c r="F64" s="135"/>
      <c r="G64" s="135"/>
      <c r="H64" s="135">
        <f>'将来負担比率（分子）の構造'!K$43</f>
        <v>16533</v>
      </c>
      <c r="I64" s="135"/>
      <c r="J64" s="135"/>
      <c r="K64" s="135">
        <f>'将来負担比率（分子）の構造'!L$43</f>
        <v>15879</v>
      </c>
      <c r="L64" s="135"/>
      <c r="M64" s="135"/>
      <c r="N64" s="135">
        <f>'将来負担比率（分子）の構造'!M$43</f>
        <v>15640</v>
      </c>
      <c r="O64" s="135"/>
      <c r="P64" s="135"/>
    </row>
    <row r="65" spans="1:16" x14ac:dyDescent="0.15">
      <c r="A65" s="135" t="s">
        <v>26</v>
      </c>
      <c r="B65" s="135">
        <f>'将来負担比率（分子）の構造'!I$42</f>
        <v>1510</v>
      </c>
      <c r="C65" s="135"/>
      <c r="D65" s="135"/>
      <c r="E65" s="135">
        <f>'将来負担比率（分子）の構造'!J$42</f>
        <v>1027</v>
      </c>
      <c r="F65" s="135"/>
      <c r="G65" s="135"/>
      <c r="H65" s="135">
        <f>'将来負担比率（分子）の構造'!K$42</f>
        <v>858</v>
      </c>
      <c r="I65" s="135"/>
      <c r="J65" s="135"/>
      <c r="K65" s="135">
        <f>'将来負担比率（分子）の構造'!L$42</f>
        <v>724</v>
      </c>
      <c r="L65" s="135"/>
      <c r="M65" s="135"/>
      <c r="N65" s="135">
        <f>'将来負担比率（分子）の構造'!M$42</f>
        <v>1639</v>
      </c>
      <c r="O65" s="135"/>
      <c r="P65" s="135"/>
    </row>
    <row r="66" spans="1:16" x14ac:dyDescent="0.15">
      <c r="A66" s="135" t="s">
        <v>25</v>
      </c>
      <c r="B66" s="135">
        <f>'将来負担比率（分子）の構造'!I$41</f>
        <v>36250</v>
      </c>
      <c r="C66" s="135"/>
      <c r="D66" s="135"/>
      <c r="E66" s="135">
        <f>'将来負担比率（分子）の構造'!J$41</f>
        <v>38342</v>
      </c>
      <c r="F66" s="135"/>
      <c r="G66" s="135"/>
      <c r="H66" s="135">
        <f>'将来負担比率（分子）の構造'!K$41</f>
        <v>36773</v>
      </c>
      <c r="I66" s="135"/>
      <c r="J66" s="135"/>
      <c r="K66" s="135">
        <f>'将来負担比率（分子）の構造'!L$41</f>
        <v>35574</v>
      </c>
      <c r="L66" s="135"/>
      <c r="M66" s="135"/>
      <c r="N66" s="135">
        <f>'将来負担比率（分子）の構造'!M$41</f>
        <v>34881</v>
      </c>
      <c r="O66" s="135"/>
      <c r="P66" s="135"/>
    </row>
    <row r="67" spans="1:16" x14ac:dyDescent="0.15">
      <c r="A67" s="135" t="s">
        <v>63</v>
      </c>
      <c r="B67" s="135" t="e">
        <f>NA()</f>
        <v>#N/A</v>
      </c>
      <c r="C67" s="135">
        <f>IF(ISNUMBER('将来負担比率（分子）の構造'!I$52), IF('将来負担比率（分子）の構造'!I$52 &lt; 0, 0, '将来負担比率（分子）の構造'!I$52), NA())</f>
        <v>11635</v>
      </c>
      <c r="D67" s="135" t="e">
        <f>NA()</f>
        <v>#N/A</v>
      </c>
      <c r="E67" s="135" t="e">
        <f>NA()</f>
        <v>#N/A</v>
      </c>
      <c r="F67" s="135">
        <f>IF(ISNUMBER('将来負担比率（分子）の構造'!J$52), IF('将来負担比率（分子）の構造'!J$52 &lt; 0, 0, '将来負担比率（分子）の構造'!J$52), NA())</f>
        <v>10261</v>
      </c>
      <c r="G67" s="135" t="e">
        <f>NA()</f>
        <v>#N/A</v>
      </c>
      <c r="H67" s="135" t="e">
        <f>NA()</f>
        <v>#N/A</v>
      </c>
      <c r="I67" s="135">
        <f>IF(ISNUMBER('将来負担比率（分子）の構造'!K$52), IF('将来負担比率（分子）の構造'!K$52 &lt; 0, 0, '将来負担比率（分子）の構造'!K$52), NA())</f>
        <v>8684</v>
      </c>
      <c r="J67" s="135" t="e">
        <f>NA()</f>
        <v>#N/A</v>
      </c>
      <c r="K67" s="135" t="e">
        <f>NA()</f>
        <v>#N/A</v>
      </c>
      <c r="L67" s="135">
        <f>IF(ISNUMBER('将来負担比率（分子）の構造'!L$52), IF('将来負担比率（分子）の構造'!L$52 &lt; 0, 0, '将来負担比率（分子）の構造'!L$52), NA())</f>
        <v>7808</v>
      </c>
      <c r="M67" s="135" t="e">
        <f>NA()</f>
        <v>#N/A</v>
      </c>
      <c r="N67" s="135" t="e">
        <f>NA()</f>
        <v>#N/A</v>
      </c>
      <c r="O67" s="135">
        <f>IF(ISNUMBER('将来負担比率（分子）の構造'!M$52), IF('将来負担比率（分子）の構造'!M$52 &lt; 0, 0, '将来負担比率（分子）の構造'!M$52), NA())</f>
        <v>7053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206</v>
      </c>
      <c r="C5" s="674"/>
      <c r="D5" s="674"/>
      <c r="E5" s="674"/>
      <c r="F5" s="674"/>
      <c r="G5" s="674"/>
      <c r="H5" s="674"/>
      <c r="I5" s="674"/>
      <c r="J5" s="674"/>
      <c r="K5" s="674"/>
      <c r="L5" s="674"/>
      <c r="M5" s="674"/>
      <c r="N5" s="674"/>
      <c r="O5" s="674"/>
      <c r="P5" s="674"/>
      <c r="Q5" s="675"/>
      <c r="R5" s="636">
        <v>12156962</v>
      </c>
      <c r="S5" s="637"/>
      <c r="T5" s="637"/>
      <c r="U5" s="637"/>
      <c r="V5" s="637"/>
      <c r="W5" s="637"/>
      <c r="X5" s="637"/>
      <c r="Y5" s="684"/>
      <c r="Z5" s="697">
        <v>28.4</v>
      </c>
      <c r="AA5" s="697"/>
      <c r="AB5" s="697"/>
      <c r="AC5" s="697"/>
      <c r="AD5" s="698">
        <v>11206972</v>
      </c>
      <c r="AE5" s="698"/>
      <c r="AF5" s="698"/>
      <c r="AG5" s="698"/>
      <c r="AH5" s="698"/>
      <c r="AI5" s="698"/>
      <c r="AJ5" s="698"/>
      <c r="AK5" s="698"/>
      <c r="AL5" s="685">
        <v>49</v>
      </c>
      <c r="AM5" s="654"/>
      <c r="AN5" s="654"/>
      <c r="AO5" s="686"/>
      <c r="AP5" s="673" t="s">
        <v>207</v>
      </c>
      <c r="AQ5" s="674"/>
      <c r="AR5" s="674"/>
      <c r="AS5" s="674"/>
      <c r="AT5" s="674"/>
      <c r="AU5" s="674"/>
      <c r="AV5" s="674"/>
      <c r="AW5" s="674"/>
      <c r="AX5" s="674"/>
      <c r="AY5" s="674"/>
      <c r="AZ5" s="674"/>
      <c r="BA5" s="674"/>
      <c r="BB5" s="674"/>
      <c r="BC5" s="674"/>
      <c r="BD5" s="674"/>
      <c r="BE5" s="674"/>
      <c r="BF5" s="675"/>
      <c r="BG5" s="586">
        <v>11205846</v>
      </c>
      <c r="BH5" s="587"/>
      <c r="BI5" s="587"/>
      <c r="BJ5" s="587"/>
      <c r="BK5" s="587"/>
      <c r="BL5" s="587"/>
      <c r="BM5" s="587"/>
      <c r="BN5" s="588"/>
      <c r="BO5" s="639">
        <v>92.2</v>
      </c>
      <c r="BP5" s="639"/>
      <c r="BQ5" s="639"/>
      <c r="BR5" s="639"/>
      <c r="BS5" s="640">
        <v>121249</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386975</v>
      </c>
      <c r="S6" s="587"/>
      <c r="T6" s="587"/>
      <c r="U6" s="587"/>
      <c r="V6" s="587"/>
      <c r="W6" s="587"/>
      <c r="X6" s="587"/>
      <c r="Y6" s="588"/>
      <c r="Z6" s="639">
        <v>0.9</v>
      </c>
      <c r="AA6" s="639"/>
      <c r="AB6" s="639"/>
      <c r="AC6" s="639"/>
      <c r="AD6" s="640">
        <v>386975</v>
      </c>
      <c r="AE6" s="640"/>
      <c r="AF6" s="640"/>
      <c r="AG6" s="640"/>
      <c r="AH6" s="640"/>
      <c r="AI6" s="640"/>
      <c r="AJ6" s="640"/>
      <c r="AK6" s="640"/>
      <c r="AL6" s="609">
        <v>1.7</v>
      </c>
      <c r="AM6" s="641"/>
      <c r="AN6" s="641"/>
      <c r="AO6" s="642"/>
      <c r="AP6" s="583" t="s">
        <v>212</v>
      </c>
      <c r="AQ6" s="584"/>
      <c r="AR6" s="584"/>
      <c r="AS6" s="584"/>
      <c r="AT6" s="584"/>
      <c r="AU6" s="584"/>
      <c r="AV6" s="584"/>
      <c r="AW6" s="584"/>
      <c r="AX6" s="584"/>
      <c r="AY6" s="584"/>
      <c r="AZ6" s="584"/>
      <c r="BA6" s="584"/>
      <c r="BB6" s="584"/>
      <c r="BC6" s="584"/>
      <c r="BD6" s="584"/>
      <c r="BE6" s="584"/>
      <c r="BF6" s="585"/>
      <c r="BG6" s="586">
        <v>11205846</v>
      </c>
      <c r="BH6" s="587"/>
      <c r="BI6" s="587"/>
      <c r="BJ6" s="587"/>
      <c r="BK6" s="587"/>
      <c r="BL6" s="587"/>
      <c r="BM6" s="587"/>
      <c r="BN6" s="588"/>
      <c r="BO6" s="639">
        <v>92.2</v>
      </c>
      <c r="BP6" s="639"/>
      <c r="BQ6" s="639"/>
      <c r="BR6" s="639"/>
      <c r="BS6" s="640">
        <v>121249</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301150</v>
      </c>
      <c r="CS6" s="587"/>
      <c r="CT6" s="587"/>
      <c r="CU6" s="587"/>
      <c r="CV6" s="587"/>
      <c r="CW6" s="587"/>
      <c r="CX6" s="587"/>
      <c r="CY6" s="588"/>
      <c r="CZ6" s="639">
        <v>0.7</v>
      </c>
      <c r="DA6" s="639"/>
      <c r="DB6" s="639"/>
      <c r="DC6" s="639"/>
      <c r="DD6" s="592" t="s">
        <v>214</v>
      </c>
      <c r="DE6" s="587"/>
      <c r="DF6" s="587"/>
      <c r="DG6" s="587"/>
      <c r="DH6" s="587"/>
      <c r="DI6" s="587"/>
      <c r="DJ6" s="587"/>
      <c r="DK6" s="587"/>
      <c r="DL6" s="587"/>
      <c r="DM6" s="587"/>
      <c r="DN6" s="587"/>
      <c r="DO6" s="587"/>
      <c r="DP6" s="588"/>
      <c r="DQ6" s="592">
        <v>301089</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31824</v>
      </c>
      <c r="S7" s="587"/>
      <c r="T7" s="587"/>
      <c r="U7" s="587"/>
      <c r="V7" s="587"/>
      <c r="W7" s="587"/>
      <c r="X7" s="587"/>
      <c r="Y7" s="588"/>
      <c r="Z7" s="639">
        <v>0.1</v>
      </c>
      <c r="AA7" s="639"/>
      <c r="AB7" s="639"/>
      <c r="AC7" s="639"/>
      <c r="AD7" s="640">
        <v>31824</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5386330</v>
      </c>
      <c r="BH7" s="587"/>
      <c r="BI7" s="587"/>
      <c r="BJ7" s="587"/>
      <c r="BK7" s="587"/>
      <c r="BL7" s="587"/>
      <c r="BM7" s="587"/>
      <c r="BN7" s="588"/>
      <c r="BO7" s="639">
        <v>44.3</v>
      </c>
      <c r="BP7" s="639"/>
      <c r="BQ7" s="639"/>
      <c r="BR7" s="639"/>
      <c r="BS7" s="640">
        <v>121249</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3866046</v>
      </c>
      <c r="CS7" s="587"/>
      <c r="CT7" s="587"/>
      <c r="CU7" s="587"/>
      <c r="CV7" s="587"/>
      <c r="CW7" s="587"/>
      <c r="CX7" s="587"/>
      <c r="CY7" s="588"/>
      <c r="CZ7" s="639">
        <v>9.1999999999999993</v>
      </c>
      <c r="DA7" s="639"/>
      <c r="DB7" s="639"/>
      <c r="DC7" s="639"/>
      <c r="DD7" s="592">
        <v>72052</v>
      </c>
      <c r="DE7" s="587"/>
      <c r="DF7" s="587"/>
      <c r="DG7" s="587"/>
      <c r="DH7" s="587"/>
      <c r="DI7" s="587"/>
      <c r="DJ7" s="587"/>
      <c r="DK7" s="587"/>
      <c r="DL7" s="587"/>
      <c r="DM7" s="587"/>
      <c r="DN7" s="587"/>
      <c r="DO7" s="587"/>
      <c r="DP7" s="588"/>
      <c r="DQ7" s="592">
        <v>3048941</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27693</v>
      </c>
      <c r="S8" s="587"/>
      <c r="T8" s="587"/>
      <c r="U8" s="587"/>
      <c r="V8" s="587"/>
      <c r="W8" s="587"/>
      <c r="X8" s="587"/>
      <c r="Y8" s="588"/>
      <c r="Z8" s="639">
        <v>0.1</v>
      </c>
      <c r="AA8" s="639"/>
      <c r="AB8" s="639"/>
      <c r="AC8" s="639"/>
      <c r="AD8" s="640">
        <v>27693</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150608</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14458385</v>
      </c>
      <c r="CS8" s="587"/>
      <c r="CT8" s="587"/>
      <c r="CU8" s="587"/>
      <c r="CV8" s="587"/>
      <c r="CW8" s="587"/>
      <c r="CX8" s="587"/>
      <c r="CY8" s="588"/>
      <c r="CZ8" s="639">
        <v>34.299999999999997</v>
      </c>
      <c r="DA8" s="639"/>
      <c r="DB8" s="639"/>
      <c r="DC8" s="639"/>
      <c r="DD8" s="592">
        <v>397972</v>
      </c>
      <c r="DE8" s="587"/>
      <c r="DF8" s="587"/>
      <c r="DG8" s="587"/>
      <c r="DH8" s="587"/>
      <c r="DI8" s="587"/>
      <c r="DJ8" s="587"/>
      <c r="DK8" s="587"/>
      <c r="DL8" s="587"/>
      <c r="DM8" s="587"/>
      <c r="DN8" s="587"/>
      <c r="DO8" s="587"/>
      <c r="DP8" s="588"/>
      <c r="DQ8" s="592">
        <v>7070528</v>
      </c>
      <c r="DR8" s="587"/>
      <c r="DS8" s="587"/>
      <c r="DT8" s="587"/>
      <c r="DU8" s="587"/>
      <c r="DV8" s="587"/>
      <c r="DW8" s="587"/>
      <c r="DX8" s="587"/>
      <c r="DY8" s="587"/>
      <c r="DZ8" s="587"/>
      <c r="EA8" s="587"/>
      <c r="EB8" s="587"/>
      <c r="EC8" s="622"/>
    </row>
    <row r="9" spans="2:143" ht="11.25" customHeight="1" x14ac:dyDescent="0.15">
      <c r="B9" s="583" t="s">
        <v>221</v>
      </c>
      <c r="C9" s="584"/>
      <c r="D9" s="584"/>
      <c r="E9" s="584"/>
      <c r="F9" s="584"/>
      <c r="G9" s="584"/>
      <c r="H9" s="584"/>
      <c r="I9" s="584"/>
      <c r="J9" s="584"/>
      <c r="K9" s="584"/>
      <c r="L9" s="584"/>
      <c r="M9" s="584"/>
      <c r="N9" s="584"/>
      <c r="O9" s="584"/>
      <c r="P9" s="584"/>
      <c r="Q9" s="585"/>
      <c r="R9" s="586">
        <v>37752</v>
      </c>
      <c r="S9" s="587"/>
      <c r="T9" s="587"/>
      <c r="U9" s="587"/>
      <c r="V9" s="587"/>
      <c r="W9" s="587"/>
      <c r="X9" s="587"/>
      <c r="Y9" s="588"/>
      <c r="Z9" s="639">
        <v>0.1</v>
      </c>
      <c r="AA9" s="639"/>
      <c r="AB9" s="639"/>
      <c r="AC9" s="639"/>
      <c r="AD9" s="640">
        <v>37752</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4507822</v>
      </c>
      <c r="BH9" s="587"/>
      <c r="BI9" s="587"/>
      <c r="BJ9" s="587"/>
      <c r="BK9" s="587"/>
      <c r="BL9" s="587"/>
      <c r="BM9" s="587"/>
      <c r="BN9" s="588"/>
      <c r="BO9" s="639">
        <v>37.1</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4266010</v>
      </c>
      <c r="CS9" s="587"/>
      <c r="CT9" s="587"/>
      <c r="CU9" s="587"/>
      <c r="CV9" s="587"/>
      <c r="CW9" s="587"/>
      <c r="CX9" s="587"/>
      <c r="CY9" s="588"/>
      <c r="CZ9" s="639">
        <v>10.1</v>
      </c>
      <c r="DA9" s="639"/>
      <c r="DB9" s="639"/>
      <c r="DC9" s="639"/>
      <c r="DD9" s="592">
        <v>48032</v>
      </c>
      <c r="DE9" s="587"/>
      <c r="DF9" s="587"/>
      <c r="DG9" s="587"/>
      <c r="DH9" s="587"/>
      <c r="DI9" s="587"/>
      <c r="DJ9" s="587"/>
      <c r="DK9" s="587"/>
      <c r="DL9" s="587"/>
      <c r="DM9" s="587"/>
      <c r="DN9" s="587"/>
      <c r="DO9" s="587"/>
      <c r="DP9" s="588"/>
      <c r="DQ9" s="592">
        <v>3478806</v>
      </c>
      <c r="DR9" s="587"/>
      <c r="DS9" s="587"/>
      <c r="DT9" s="587"/>
      <c r="DU9" s="587"/>
      <c r="DV9" s="587"/>
      <c r="DW9" s="587"/>
      <c r="DX9" s="587"/>
      <c r="DY9" s="587"/>
      <c r="DZ9" s="587"/>
      <c r="EA9" s="587"/>
      <c r="EB9" s="587"/>
      <c r="EC9" s="622"/>
    </row>
    <row r="10" spans="2:143" ht="11.25" customHeight="1" x14ac:dyDescent="0.15">
      <c r="B10" s="583" t="s">
        <v>224</v>
      </c>
      <c r="C10" s="584"/>
      <c r="D10" s="584"/>
      <c r="E10" s="584"/>
      <c r="F10" s="584"/>
      <c r="G10" s="584"/>
      <c r="H10" s="584"/>
      <c r="I10" s="584"/>
      <c r="J10" s="584"/>
      <c r="K10" s="584"/>
      <c r="L10" s="584"/>
      <c r="M10" s="584"/>
      <c r="N10" s="584"/>
      <c r="O10" s="584"/>
      <c r="P10" s="584"/>
      <c r="Q10" s="585"/>
      <c r="R10" s="586">
        <v>1020074</v>
      </c>
      <c r="S10" s="587"/>
      <c r="T10" s="587"/>
      <c r="U10" s="587"/>
      <c r="V10" s="587"/>
      <c r="W10" s="587"/>
      <c r="X10" s="587"/>
      <c r="Y10" s="588"/>
      <c r="Z10" s="639">
        <v>2.4</v>
      </c>
      <c r="AA10" s="639"/>
      <c r="AB10" s="639"/>
      <c r="AC10" s="639"/>
      <c r="AD10" s="640">
        <v>1020074</v>
      </c>
      <c r="AE10" s="640"/>
      <c r="AF10" s="640"/>
      <c r="AG10" s="640"/>
      <c r="AH10" s="640"/>
      <c r="AI10" s="640"/>
      <c r="AJ10" s="640"/>
      <c r="AK10" s="640"/>
      <c r="AL10" s="609">
        <v>4.5</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260667</v>
      </c>
      <c r="BH10" s="587"/>
      <c r="BI10" s="587"/>
      <c r="BJ10" s="587"/>
      <c r="BK10" s="587"/>
      <c r="BL10" s="587"/>
      <c r="BM10" s="587"/>
      <c r="BN10" s="588"/>
      <c r="BO10" s="639">
        <v>2.1</v>
      </c>
      <c r="BP10" s="639"/>
      <c r="BQ10" s="639"/>
      <c r="BR10" s="639"/>
      <c r="BS10" s="592">
        <v>44805</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99253</v>
      </c>
      <c r="CS10" s="587"/>
      <c r="CT10" s="587"/>
      <c r="CU10" s="587"/>
      <c r="CV10" s="587"/>
      <c r="CW10" s="587"/>
      <c r="CX10" s="587"/>
      <c r="CY10" s="588"/>
      <c r="CZ10" s="639">
        <v>0.2</v>
      </c>
      <c r="DA10" s="639"/>
      <c r="DB10" s="639"/>
      <c r="DC10" s="639"/>
      <c r="DD10" s="592" t="s">
        <v>112</v>
      </c>
      <c r="DE10" s="587"/>
      <c r="DF10" s="587"/>
      <c r="DG10" s="587"/>
      <c r="DH10" s="587"/>
      <c r="DI10" s="587"/>
      <c r="DJ10" s="587"/>
      <c r="DK10" s="587"/>
      <c r="DL10" s="587"/>
      <c r="DM10" s="587"/>
      <c r="DN10" s="587"/>
      <c r="DO10" s="587"/>
      <c r="DP10" s="588"/>
      <c r="DQ10" s="592">
        <v>35035</v>
      </c>
      <c r="DR10" s="587"/>
      <c r="DS10" s="587"/>
      <c r="DT10" s="587"/>
      <c r="DU10" s="587"/>
      <c r="DV10" s="587"/>
      <c r="DW10" s="587"/>
      <c r="DX10" s="587"/>
      <c r="DY10" s="587"/>
      <c r="DZ10" s="587"/>
      <c r="EA10" s="587"/>
      <c r="EB10" s="587"/>
      <c r="EC10" s="622"/>
    </row>
    <row r="11" spans="2:143" ht="11.25" customHeight="1" x14ac:dyDescent="0.15">
      <c r="B11" s="583" t="s">
        <v>227</v>
      </c>
      <c r="C11" s="584"/>
      <c r="D11" s="584"/>
      <c r="E11" s="584"/>
      <c r="F11" s="584"/>
      <c r="G11" s="584"/>
      <c r="H11" s="584"/>
      <c r="I11" s="584"/>
      <c r="J11" s="584"/>
      <c r="K11" s="584"/>
      <c r="L11" s="584"/>
      <c r="M11" s="584"/>
      <c r="N11" s="584"/>
      <c r="O11" s="584"/>
      <c r="P11" s="584"/>
      <c r="Q11" s="585"/>
      <c r="R11" s="586">
        <v>2197</v>
      </c>
      <c r="S11" s="587"/>
      <c r="T11" s="587"/>
      <c r="U11" s="587"/>
      <c r="V11" s="587"/>
      <c r="W11" s="587"/>
      <c r="X11" s="587"/>
      <c r="Y11" s="588"/>
      <c r="Z11" s="639">
        <v>0</v>
      </c>
      <c r="AA11" s="639"/>
      <c r="AB11" s="639"/>
      <c r="AC11" s="639"/>
      <c r="AD11" s="640">
        <v>2197</v>
      </c>
      <c r="AE11" s="640"/>
      <c r="AF11" s="640"/>
      <c r="AG11" s="640"/>
      <c r="AH11" s="640"/>
      <c r="AI11" s="640"/>
      <c r="AJ11" s="640"/>
      <c r="AK11" s="640"/>
      <c r="AL11" s="609">
        <v>0</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467233</v>
      </c>
      <c r="BH11" s="587"/>
      <c r="BI11" s="587"/>
      <c r="BJ11" s="587"/>
      <c r="BK11" s="587"/>
      <c r="BL11" s="587"/>
      <c r="BM11" s="587"/>
      <c r="BN11" s="588"/>
      <c r="BO11" s="639">
        <v>3.8</v>
      </c>
      <c r="BP11" s="639"/>
      <c r="BQ11" s="639"/>
      <c r="BR11" s="639"/>
      <c r="BS11" s="592">
        <v>76444</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375978</v>
      </c>
      <c r="CS11" s="587"/>
      <c r="CT11" s="587"/>
      <c r="CU11" s="587"/>
      <c r="CV11" s="587"/>
      <c r="CW11" s="587"/>
      <c r="CX11" s="587"/>
      <c r="CY11" s="588"/>
      <c r="CZ11" s="639">
        <v>0.9</v>
      </c>
      <c r="DA11" s="639"/>
      <c r="DB11" s="639"/>
      <c r="DC11" s="639"/>
      <c r="DD11" s="592">
        <v>77995</v>
      </c>
      <c r="DE11" s="587"/>
      <c r="DF11" s="587"/>
      <c r="DG11" s="587"/>
      <c r="DH11" s="587"/>
      <c r="DI11" s="587"/>
      <c r="DJ11" s="587"/>
      <c r="DK11" s="587"/>
      <c r="DL11" s="587"/>
      <c r="DM11" s="587"/>
      <c r="DN11" s="587"/>
      <c r="DO11" s="587"/>
      <c r="DP11" s="588"/>
      <c r="DQ11" s="592">
        <v>200358</v>
      </c>
      <c r="DR11" s="587"/>
      <c r="DS11" s="587"/>
      <c r="DT11" s="587"/>
      <c r="DU11" s="587"/>
      <c r="DV11" s="587"/>
      <c r="DW11" s="587"/>
      <c r="DX11" s="587"/>
      <c r="DY11" s="587"/>
      <c r="DZ11" s="587"/>
      <c r="EA11" s="587"/>
      <c r="EB11" s="587"/>
      <c r="EC11" s="622"/>
    </row>
    <row r="12" spans="2:143" ht="11.25" customHeight="1" x14ac:dyDescent="0.15">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4797104</v>
      </c>
      <c r="BH12" s="587"/>
      <c r="BI12" s="587"/>
      <c r="BJ12" s="587"/>
      <c r="BK12" s="587"/>
      <c r="BL12" s="587"/>
      <c r="BM12" s="587"/>
      <c r="BN12" s="588"/>
      <c r="BO12" s="639">
        <v>39.5</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1812717</v>
      </c>
      <c r="CS12" s="587"/>
      <c r="CT12" s="587"/>
      <c r="CU12" s="587"/>
      <c r="CV12" s="587"/>
      <c r="CW12" s="587"/>
      <c r="CX12" s="587"/>
      <c r="CY12" s="588"/>
      <c r="CZ12" s="639">
        <v>4.3</v>
      </c>
      <c r="DA12" s="639"/>
      <c r="DB12" s="639"/>
      <c r="DC12" s="639"/>
      <c r="DD12" s="592">
        <v>344488</v>
      </c>
      <c r="DE12" s="587"/>
      <c r="DF12" s="587"/>
      <c r="DG12" s="587"/>
      <c r="DH12" s="587"/>
      <c r="DI12" s="587"/>
      <c r="DJ12" s="587"/>
      <c r="DK12" s="587"/>
      <c r="DL12" s="587"/>
      <c r="DM12" s="587"/>
      <c r="DN12" s="587"/>
      <c r="DO12" s="587"/>
      <c r="DP12" s="588"/>
      <c r="DQ12" s="592">
        <v>319010</v>
      </c>
      <c r="DR12" s="587"/>
      <c r="DS12" s="587"/>
      <c r="DT12" s="587"/>
      <c r="DU12" s="587"/>
      <c r="DV12" s="587"/>
      <c r="DW12" s="587"/>
      <c r="DX12" s="587"/>
      <c r="DY12" s="587"/>
      <c r="DZ12" s="587"/>
      <c r="EA12" s="587"/>
      <c r="EB12" s="587"/>
      <c r="EC12" s="622"/>
    </row>
    <row r="13" spans="2:143" ht="11.25" customHeight="1" x14ac:dyDescent="0.15">
      <c r="B13" s="583" t="s">
        <v>233</v>
      </c>
      <c r="C13" s="584"/>
      <c r="D13" s="584"/>
      <c r="E13" s="584"/>
      <c r="F13" s="584"/>
      <c r="G13" s="584"/>
      <c r="H13" s="584"/>
      <c r="I13" s="584"/>
      <c r="J13" s="584"/>
      <c r="K13" s="584"/>
      <c r="L13" s="584"/>
      <c r="M13" s="584"/>
      <c r="N13" s="584"/>
      <c r="O13" s="584"/>
      <c r="P13" s="584"/>
      <c r="Q13" s="585"/>
      <c r="R13" s="586">
        <v>98916</v>
      </c>
      <c r="S13" s="587"/>
      <c r="T13" s="587"/>
      <c r="U13" s="587"/>
      <c r="V13" s="587"/>
      <c r="W13" s="587"/>
      <c r="X13" s="587"/>
      <c r="Y13" s="588"/>
      <c r="Z13" s="639">
        <v>0.2</v>
      </c>
      <c r="AA13" s="639"/>
      <c r="AB13" s="639"/>
      <c r="AC13" s="639"/>
      <c r="AD13" s="640">
        <v>98916</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4746971</v>
      </c>
      <c r="BH13" s="587"/>
      <c r="BI13" s="587"/>
      <c r="BJ13" s="587"/>
      <c r="BK13" s="587"/>
      <c r="BL13" s="587"/>
      <c r="BM13" s="587"/>
      <c r="BN13" s="588"/>
      <c r="BO13" s="639">
        <v>39</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6956092</v>
      </c>
      <c r="CS13" s="587"/>
      <c r="CT13" s="587"/>
      <c r="CU13" s="587"/>
      <c r="CV13" s="587"/>
      <c r="CW13" s="587"/>
      <c r="CX13" s="587"/>
      <c r="CY13" s="588"/>
      <c r="CZ13" s="639">
        <v>16.5</v>
      </c>
      <c r="DA13" s="639"/>
      <c r="DB13" s="639"/>
      <c r="DC13" s="639"/>
      <c r="DD13" s="592">
        <v>3348479</v>
      </c>
      <c r="DE13" s="587"/>
      <c r="DF13" s="587"/>
      <c r="DG13" s="587"/>
      <c r="DH13" s="587"/>
      <c r="DI13" s="587"/>
      <c r="DJ13" s="587"/>
      <c r="DK13" s="587"/>
      <c r="DL13" s="587"/>
      <c r="DM13" s="587"/>
      <c r="DN13" s="587"/>
      <c r="DO13" s="587"/>
      <c r="DP13" s="588"/>
      <c r="DQ13" s="592">
        <v>4310763</v>
      </c>
      <c r="DR13" s="587"/>
      <c r="DS13" s="587"/>
      <c r="DT13" s="587"/>
      <c r="DU13" s="587"/>
      <c r="DV13" s="587"/>
      <c r="DW13" s="587"/>
      <c r="DX13" s="587"/>
      <c r="DY13" s="587"/>
      <c r="DZ13" s="587"/>
      <c r="EA13" s="587"/>
      <c r="EB13" s="587"/>
      <c r="EC13" s="622"/>
    </row>
    <row r="14" spans="2:143" ht="11.25" customHeight="1" x14ac:dyDescent="0.15">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143083</v>
      </c>
      <c r="BH14" s="587"/>
      <c r="BI14" s="587"/>
      <c r="BJ14" s="587"/>
      <c r="BK14" s="587"/>
      <c r="BL14" s="587"/>
      <c r="BM14" s="587"/>
      <c r="BN14" s="588"/>
      <c r="BO14" s="639">
        <v>1.2</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1161065</v>
      </c>
      <c r="CS14" s="587"/>
      <c r="CT14" s="587"/>
      <c r="CU14" s="587"/>
      <c r="CV14" s="587"/>
      <c r="CW14" s="587"/>
      <c r="CX14" s="587"/>
      <c r="CY14" s="588"/>
      <c r="CZ14" s="639">
        <v>2.8</v>
      </c>
      <c r="DA14" s="639"/>
      <c r="DB14" s="639"/>
      <c r="DC14" s="639"/>
      <c r="DD14" s="592">
        <v>121956</v>
      </c>
      <c r="DE14" s="587"/>
      <c r="DF14" s="587"/>
      <c r="DG14" s="587"/>
      <c r="DH14" s="587"/>
      <c r="DI14" s="587"/>
      <c r="DJ14" s="587"/>
      <c r="DK14" s="587"/>
      <c r="DL14" s="587"/>
      <c r="DM14" s="587"/>
      <c r="DN14" s="587"/>
      <c r="DO14" s="587"/>
      <c r="DP14" s="588"/>
      <c r="DQ14" s="592">
        <v>1073537</v>
      </c>
      <c r="DR14" s="587"/>
      <c r="DS14" s="587"/>
      <c r="DT14" s="587"/>
      <c r="DU14" s="587"/>
      <c r="DV14" s="587"/>
      <c r="DW14" s="587"/>
      <c r="DX14" s="587"/>
      <c r="DY14" s="587"/>
      <c r="DZ14" s="587"/>
      <c r="EA14" s="587"/>
      <c r="EB14" s="587"/>
      <c r="EC14" s="622"/>
    </row>
    <row r="15" spans="2:143" ht="11.25" customHeight="1" x14ac:dyDescent="0.15">
      <c r="B15" s="583" t="s">
        <v>239</v>
      </c>
      <c r="C15" s="584"/>
      <c r="D15" s="584"/>
      <c r="E15" s="584"/>
      <c r="F15" s="584"/>
      <c r="G15" s="584"/>
      <c r="H15" s="584"/>
      <c r="I15" s="584"/>
      <c r="J15" s="584"/>
      <c r="K15" s="584"/>
      <c r="L15" s="584"/>
      <c r="M15" s="584"/>
      <c r="N15" s="584"/>
      <c r="O15" s="584"/>
      <c r="P15" s="584"/>
      <c r="Q15" s="585"/>
      <c r="R15" s="586">
        <v>64428</v>
      </c>
      <c r="S15" s="587"/>
      <c r="T15" s="587"/>
      <c r="U15" s="587"/>
      <c r="V15" s="587"/>
      <c r="W15" s="587"/>
      <c r="X15" s="587"/>
      <c r="Y15" s="588"/>
      <c r="Z15" s="639">
        <v>0.2</v>
      </c>
      <c r="AA15" s="639"/>
      <c r="AB15" s="639"/>
      <c r="AC15" s="639"/>
      <c r="AD15" s="640">
        <v>64428</v>
      </c>
      <c r="AE15" s="640"/>
      <c r="AF15" s="640"/>
      <c r="AG15" s="640"/>
      <c r="AH15" s="640"/>
      <c r="AI15" s="640"/>
      <c r="AJ15" s="640"/>
      <c r="AK15" s="640"/>
      <c r="AL15" s="609">
        <v>0.3</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867091</v>
      </c>
      <c r="BH15" s="587"/>
      <c r="BI15" s="587"/>
      <c r="BJ15" s="587"/>
      <c r="BK15" s="587"/>
      <c r="BL15" s="587"/>
      <c r="BM15" s="587"/>
      <c r="BN15" s="588"/>
      <c r="BO15" s="639">
        <v>7.1</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4061008</v>
      </c>
      <c r="CS15" s="587"/>
      <c r="CT15" s="587"/>
      <c r="CU15" s="587"/>
      <c r="CV15" s="587"/>
      <c r="CW15" s="587"/>
      <c r="CX15" s="587"/>
      <c r="CY15" s="588"/>
      <c r="CZ15" s="639">
        <v>9.6</v>
      </c>
      <c r="DA15" s="639"/>
      <c r="DB15" s="639"/>
      <c r="DC15" s="639"/>
      <c r="DD15" s="592">
        <v>1169615</v>
      </c>
      <c r="DE15" s="587"/>
      <c r="DF15" s="587"/>
      <c r="DG15" s="587"/>
      <c r="DH15" s="587"/>
      <c r="DI15" s="587"/>
      <c r="DJ15" s="587"/>
      <c r="DK15" s="587"/>
      <c r="DL15" s="587"/>
      <c r="DM15" s="587"/>
      <c r="DN15" s="587"/>
      <c r="DO15" s="587"/>
      <c r="DP15" s="588"/>
      <c r="DQ15" s="592">
        <v>3107670</v>
      </c>
      <c r="DR15" s="587"/>
      <c r="DS15" s="587"/>
      <c r="DT15" s="587"/>
      <c r="DU15" s="587"/>
      <c r="DV15" s="587"/>
      <c r="DW15" s="587"/>
      <c r="DX15" s="587"/>
      <c r="DY15" s="587"/>
      <c r="DZ15" s="587"/>
      <c r="EA15" s="587"/>
      <c r="EB15" s="587"/>
      <c r="EC15" s="622"/>
    </row>
    <row r="16" spans="2:143" ht="11.25" customHeight="1" x14ac:dyDescent="0.15">
      <c r="B16" s="583" t="s">
        <v>242</v>
      </c>
      <c r="C16" s="584"/>
      <c r="D16" s="584"/>
      <c r="E16" s="584"/>
      <c r="F16" s="584"/>
      <c r="G16" s="584"/>
      <c r="H16" s="584"/>
      <c r="I16" s="584"/>
      <c r="J16" s="584"/>
      <c r="K16" s="584"/>
      <c r="L16" s="584"/>
      <c r="M16" s="584"/>
      <c r="N16" s="584"/>
      <c r="O16" s="584"/>
      <c r="P16" s="584"/>
      <c r="Q16" s="585"/>
      <c r="R16" s="586">
        <v>10730146</v>
      </c>
      <c r="S16" s="587"/>
      <c r="T16" s="587"/>
      <c r="U16" s="587"/>
      <c r="V16" s="587"/>
      <c r="W16" s="587"/>
      <c r="X16" s="587"/>
      <c r="Y16" s="588"/>
      <c r="Z16" s="639">
        <v>25</v>
      </c>
      <c r="AA16" s="639"/>
      <c r="AB16" s="639"/>
      <c r="AC16" s="639"/>
      <c r="AD16" s="640">
        <v>9870688</v>
      </c>
      <c r="AE16" s="640"/>
      <c r="AF16" s="640"/>
      <c r="AG16" s="640"/>
      <c r="AH16" s="640"/>
      <c r="AI16" s="640"/>
      <c r="AJ16" s="640"/>
      <c r="AK16" s="640"/>
      <c r="AL16" s="609">
        <v>43.1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x14ac:dyDescent="0.15">
      <c r="B17" s="583" t="s">
        <v>245</v>
      </c>
      <c r="C17" s="584"/>
      <c r="D17" s="584"/>
      <c r="E17" s="584"/>
      <c r="F17" s="584"/>
      <c r="G17" s="584"/>
      <c r="H17" s="584"/>
      <c r="I17" s="584"/>
      <c r="J17" s="584"/>
      <c r="K17" s="584"/>
      <c r="L17" s="584"/>
      <c r="M17" s="584"/>
      <c r="N17" s="584"/>
      <c r="O17" s="584"/>
      <c r="P17" s="584"/>
      <c r="Q17" s="585"/>
      <c r="R17" s="586">
        <v>9870688</v>
      </c>
      <c r="S17" s="587"/>
      <c r="T17" s="587"/>
      <c r="U17" s="587"/>
      <c r="V17" s="587"/>
      <c r="W17" s="587"/>
      <c r="X17" s="587"/>
      <c r="Y17" s="588"/>
      <c r="Z17" s="639">
        <v>23</v>
      </c>
      <c r="AA17" s="639"/>
      <c r="AB17" s="639"/>
      <c r="AC17" s="639"/>
      <c r="AD17" s="640">
        <v>9870688</v>
      </c>
      <c r="AE17" s="640"/>
      <c r="AF17" s="640"/>
      <c r="AG17" s="640"/>
      <c r="AH17" s="640"/>
      <c r="AI17" s="640"/>
      <c r="AJ17" s="640"/>
      <c r="AK17" s="640"/>
      <c r="AL17" s="609">
        <v>43.1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v>12238</v>
      </c>
      <c r="BH17" s="587"/>
      <c r="BI17" s="587"/>
      <c r="BJ17" s="587"/>
      <c r="BK17" s="587"/>
      <c r="BL17" s="587"/>
      <c r="BM17" s="587"/>
      <c r="BN17" s="588"/>
      <c r="BO17" s="639">
        <v>0.1</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4778735</v>
      </c>
      <c r="CS17" s="587"/>
      <c r="CT17" s="587"/>
      <c r="CU17" s="587"/>
      <c r="CV17" s="587"/>
      <c r="CW17" s="587"/>
      <c r="CX17" s="587"/>
      <c r="CY17" s="588"/>
      <c r="CZ17" s="639">
        <v>11.3</v>
      </c>
      <c r="DA17" s="639"/>
      <c r="DB17" s="639"/>
      <c r="DC17" s="639"/>
      <c r="DD17" s="592" t="s">
        <v>112</v>
      </c>
      <c r="DE17" s="587"/>
      <c r="DF17" s="587"/>
      <c r="DG17" s="587"/>
      <c r="DH17" s="587"/>
      <c r="DI17" s="587"/>
      <c r="DJ17" s="587"/>
      <c r="DK17" s="587"/>
      <c r="DL17" s="587"/>
      <c r="DM17" s="587"/>
      <c r="DN17" s="587"/>
      <c r="DO17" s="587"/>
      <c r="DP17" s="588"/>
      <c r="DQ17" s="592">
        <v>4738450</v>
      </c>
      <c r="DR17" s="587"/>
      <c r="DS17" s="587"/>
      <c r="DT17" s="587"/>
      <c r="DU17" s="587"/>
      <c r="DV17" s="587"/>
      <c r="DW17" s="587"/>
      <c r="DX17" s="587"/>
      <c r="DY17" s="587"/>
      <c r="DZ17" s="587"/>
      <c r="EA17" s="587"/>
      <c r="EB17" s="587"/>
      <c r="EC17" s="622"/>
    </row>
    <row r="18" spans="2:133" ht="11.25" customHeight="1" x14ac:dyDescent="0.15">
      <c r="B18" s="583" t="s">
        <v>248</v>
      </c>
      <c r="C18" s="584"/>
      <c r="D18" s="584"/>
      <c r="E18" s="584"/>
      <c r="F18" s="584"/>
      <c r="G18" s="584"/>
      <c r="H18" s="584"/>
      <c r="I18" s="584"/>
      <c r="J18" s="584"/>
      <c r="K18" s="584"/>
      <c r="L18" s="584"/>
      <c r="M18" s="584"/>
      <c r="N18" s="584"/>
      <c r="O18" s="584"/>
      <c r="P18" s="584"/>
      <c r="Q18" s="585"/>
      <c r="R18" s="586">
        <v>859199</v>
      </c>
      <c r="S18" s="587"/>
      <c r="T18" s="587"/>
      <c r="U18" s="587"/>
      <c r="V18" s="587"/>
      <c r="W18" s="587"/>
      <c r="X18" s="587"/>
      <c r="Y18" s="588"/>
      <c r="Z18" s="639">
        <v>2</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251</v>
      </c>
      <c r="C19" s="584"/>
      <c r="D19" s="584"/>
      <c r="E19" s="584"/>
      <c r="F19" s="584"/>
      <c r="G19" s="584"/>
      <c r="H19" s="584"/>
      <c r="I19" s="584"/>
      <c r="J19" s="584"/>
      <c r="K19" s="584"/>
      <c r="L19" s="584"/>
      <c r="M19" s="584"/>
      <c r="N19" s="584"/>
      <c r="O19" s="584"/>
      <c r="P19" s="584"/>
      <c r="Q19" s="585"/>
      <c r="R19" s="586">
        <v>259</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951116</v>
      </c>
      <c r="BH19" s="587"/>
      <c r="BI19" s="587"/>
      <c r="BJ19" s="587"/>
      <c r="BK19" s="587"/>
      <c r="BL19" s="587"/>
      <c r="BM19" s="587"/>
      <c r="BN19" s="588"/>
      <c r="BO19" s="639">
        <v>7.8</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254</v>
      </c>
      <c r="C20" s="584"/>
      <c r="D20" s="584"/>
      <c r="E20" s="584"/>
      <c r="F20" s="584"/>
      <c r="G20" s="584"/>
      <c r="H20" s="584"/>
      <c r="I20" s="584"/>
      <c r="J20" s="584"/>
      <c r="K20" s="584"/>
      <c r="L20" s="584"/>
      <c r="M20" s="584"/>
      <c r="N20" s="584"/>
      <c r="O20" s="584"/>
      <c r="P20" s="584"/>
      <c r="Q20" s="585"/>
      <c r="R20" s="586">
        <v>24556967</v>
      </c>
      <c r="S20" s="587"/>
      <c r="T20" s="587"/>
      <c r="U20" s="587"/>
      <c r="V20" s="587"/>
      <c r="W20" s="587"/>
      <c r="X20" s="587"/>
      <c r="Y20" s="588"/>
      <c r="Z20" s="639">
        <v>57.3</v>
      </c>
      <c r="AA20" s="639"/>
      <c r="AB20" s="639"/>
      <c r="AC20" s="639"/>
      <c r="AD20" s="640">
        <v>22747519</v>
      </c>
      <c r="AE20" s="640"/>
      <c r="AF20" s="640"/>
      <c r="AG20" s="640"/>
      <c r="AH20" s="640"/>
      <c r="AI20" s="640"/>
      <c r="AJ20" s="640"/>
      <c r="AK20" s="640"/>
      <c r="AL20" s="609">
        <v>99.4</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951116</v>
      </c>
      <c r="BH20" s="587"/>
      <c r="BI20" s="587"/>
      <c r="BJ20" s="587"/>
      <c r="BK20" s="587"/>
      <c r="BL20" s="587"/>
      <c r="BM20" s="587"/>
      <c r="BN20" s="588"/>
      <c r="BO20" s="639">
        <v>7.8</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42136439</v>
      </c>
      <c r="CS20" s="587"/>
      <c r="CT20" s="587"/>
      <c r="CU20" s="587"/>
      <c r="CV20" s="587"/>
      <c r="CW20" s="587"/>
      <c r="CX20" s="587"/>
      <c r="CY20" s="588"/>
      <c r="CZ20" s="639">
        <v>100</v>
      </c>
      <c r="DA20" s="639"/>
      <c r="DB20" s="639"/>
      <c r="DC20" s="639"/>
      <c r="DD20" s="592">
        <v>5580589</v>
      </c>
      <c r="DE20" s="587"/>
      <c r="DF20" s="587"/>
      <c r="DG20" s="587"/>
      <c r="DH20" s="587"/>
      <c r="DI20" s="587"/>
      <c r="DJ20" s="587"/>
      <c r="DK20" s="587"/>
      <c r="DL20" s="587"/>
      <c r="DM20" s="587"/>
      <c r="DN20" s="587"/>
      <c r="DO20" s="587"/>
      <c r="DP20" s="588"/>
      <c r="DQ20" s="592">
        <v>27684187</v>
      </c>
      <c r="DR20" s="587"/>
      <c r="DS20" s="587"/>
      <c r="DT20" s="587"/>
      <c r="DU20" s="587"/>
      <c r="DV20" s="587"/>
      <c r="DW20" s="587"/>
      <c r="DX20" s="587"/>
      <c r="DY20" s="587"/>
      <c r="DZ20" s="587"/>
      <c r="EA20" s="587"/>
      <c r="EB20" s="587"/>
      <c r="EC20" s="622"/>
    </row>
    <row r="21" spans="2:133" ht="11.25" customHeight="1" x14ac:dyDescent="0.15">
      <c r="B21" s="583" t="s">
        <v>257</v>
      </c>
      <c r="C21" s="584"/>
      <c r="D21" s="584"/>
      <c r="E21" s="584"/>
      <c r="F21" s="584"/>
      <c r="G21" s="584"/>
      <c r="H21" s="584"/>
      <c r="I21" s="584"/>
      <c r="J21" s="584"/>
      <c r="K21" s="584"/>
      <c r="L21" s="584"/>
      <c r="M21" s="584"/>
      <c r="N21" s="584"/>
      <c r="O21" s="584"/>
      <c r="P21" s="584"/>
      <c r="Q21" s="585"/>
      <c r="R21" s="586">
        <v>22431</v>
      </c>
      <c r="S21" s="587"/>
      <c r="T21" s="587"/>
      <c r="U21" s="587"/>
      <c r="V21" s="587"/>
      <c r="W21" s="587"/>
      <c r="X21" s="587"/>
      <c r="Y21" s="588"/>
      <c r="Z21" s="639">
        <v>0.1</v>
      </c>
      <c r="AA21" s="639"/>
      <c r="AB21" s="639"/>
      <c r="AC21" s="639"/>
      <c r="AD21" s="640">
        <v>22431</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1126</v>
      </c>
      <c r="BH21" s="587"/>
      <c r="BI21" s="587"/>
      <c r="BJ21" s="587"/>
      <c r="BK21" s="587"/>
      <c r="BL21" s="587"/>
      <c r="BM21" s="587"/>
      <c r="BN21" s="588"/>
      <c r="BO21" s="639">
        <v>0</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259</v>
      </c>
      <c r="C22" s="584"/>
      <c r="D22" s="584"/>
      <c r="E22" s="584"/>
      <c r="F22" s="584"/>
      <c r="G22" s="584"/>
      <c r="H22" s="584"/>
      <c r="I22" s="584"/>
      <c r="J22" s="584"/>
      <c r="K22" s="584"/>
      <c r="L22" s="584"/>
      <c r="M22" s="584"/>
      <c r="N22" s="584"/>
      <c r="O22" s="584"/>
      <c r="P22" s="584"/>
      <c r="Q22" s="585"/>
      <c r="R22" s="586">
        <v>255657</v>
      </c>
      <c r="S22" s="587"/>
      <c r="T22" s="587"/>
      <c r="U22" s="587"/>
      <c r="V22" s="587"/>
      <c r="W22" s="587"/>
      <c r="X22" s="587"/>
      <c r="Y22" s="588"/>
      <c r="Z22" s="639">
        <v>0.6</v>
      </c>
      <c r="AA22" s="639"/>
      <c r="AB22" s="639"/>
      <c r="AC22" s="639"/>
      <c r="AD22" s="640" t="s">
        <v>112</v>
      </c>
      <c r="AE22" s="640"/>
      <c r="AF22" s="640"/>
      <c r="AG22" s="640"/>
      <c r="AH22" s="640"/>
      <c r="AI22" s="640"/>
      <c r="AJ22" s="640"/>
      <c r="AK22" s="640"/>
      <c r="AL22" s="609" t="s">
        <v>112</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262</v>
      </c>
      <c r="C23" s="584"/>
      <c r="D23" s="584"/>
      <c r="E23" s="584"/>
      <c r="F23" s="584"/>
      <c r="G23" s="584"/>
      <c r="H23" s="584"/>
      <c r="I23" s="584"/>
      <c r="J23" s="584"/>
      <c r="K23" s="584"/>
      <c r="L23" s="584"/>
      <c r="M23" s="584"/>
      <c r="N23" s="584"/>
      <c r="O23" s="584"/>
      <c r="P23" s="584"/>
      <c r="Q23" s="585"/>
      <c r="R23" s="586">
        <v>415938</v>
      </c>
      <c r="S23" s="587"/>
      <c r="T23" s="587"/>
      <c r="U23" s="587"/>
      <c r="V23" s="587"/>
      <c r="W23" s="587"/>
      <c r="X23" s="587"/>
      <c r="Y23" s="588"/>
      <c r="Z23" s="639">
        <v>1</v>
      </c>
      <c r="AA23" s="639"/>
      <c r="AB23" s="639"/>
      <c r="AC23" s="639"/>
      <c r="AD23" s="640">
        <v>52850</v>
      </c>
      <c r="AE23" s="640"/>
      <c r="AF23" s="640"/>
      <c r="AG23" s="640"/>
      <c r="AH23" s="640"/>
      <c r="AI23" s="640"/>
      <c r="AJ23" s="640"/>
      <c r="AK23" s="640"/>
      <c r="AL23" s="609">
        <v>0.2</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949990</v>
      </c>
      <c r="BH23" s="587"/>
      <c r="BI23" s="587"/>
      <c r="BJ23" s="587"/>
      <c r="BK23" s="587"/>
      <c r="BL23" s="587"/>
      <c r="BM23" s="587"/>
      <c r="BN23" s="588"/>
      <c r="BO23" s="639">
        <v>7.8</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583" t="s">
        <v>269</v>
      </c>
      <c r="C24" s="584"/>
      <c r="D24" s="584"/>
      <c r="E24" s="584"/>
      <c r="F24" s="584"/>
      <c r="G24" s="584"/>
      <c r="H24" s="584"/>
      <c r="I24" s="584"/>
      <c r="J24" s="584"/>
      <c r="K24" s="584"/>
      <c r="L24" s="584"/>
      <c r="M24" s="584"/>
      <c r="N24" s="584"/>
      <c r="O24" s="584"/>
      <c r="P24" s="584"/>
      <c r="Q24" s="585"/>
      <c r="R24" s="586">
        <v>478890</v>
      </c>
      <c r="S24" s="587"/>
      <c r="T24" s="587"/>
      <c r="U24" s="587"/>
      <c r="V24" s="587"/>
      <c r="W24" s="587"/>
      <c r="X24" s="587"/>
      <c r="Y24" s="588"/>
      <c r="Z24" s="639">
        <v>1.1000000000000001</v>
      </c>
      <c r="AA24" s="639"/>
      <c r="AB24" s="639"/>
      <c r="AC24" s="639"/>
      <c r="AD24" s="640" t="s">
        <v>112</v>
      </c>
      <c r="AE24" s="640"/>
      <c r="AF24" s="640"/>
      <c r="AG24" s="640"/>
      <c r="AH24" s="640"/>
      <c r="AI24" s="640"/>
      <c r="AJ24" s="640"/>
      <c r="AK24" s="640"/>
      <c r="AL24" s="609" t="s">
        <v>112</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20292670</v>
      </c>
      <c r="CS24" s="637"/>
      <c r="CT24" s="637"/>
      <c r="CU24" s="637"/>
      <c r="CV24" s="637"/>
      <c r="CW24" s="637"/>
      <c r="CX24" s="637"/>
      <c r="CY24" s="684"/>
      <c r="CZ24" s="688">
        <v>48.2</v>
      </c>
      <c r="DA24" s="689"/>
      <c r="DB24" s="689"/>
      <c r="DC24" s="690"/>
      <c r="DD24" s="683">
        <v>13454961</v>
      </c>
      <c r="DE24" s="637"/>
      <c r="DF24" s="637"/>
      <c r="DG24" s="637"/>
      <c r="DH24" s="637"/>
      <c r="DI24" s="637"/>
      <c r="DJ24" s="637"/>
      <c r="DK24" s="684"/>
      <c r="DL24" s="683">
        <v>13232055</v>
      </c>
      <c r="DM24" s="637"/>
      <c r="DN24" s="637"/>
      <c r="DO24" s="637"/>
      <c r="DP24" s="637"/>
      <c r="DQ24" s="637"/>
      <c r="DR24" s="637"/>
      <c r="DS24" s="637"/>
      <c r="DT24" s="637"/>
      <c r="DU24" s="637"/>
      <c r="DV24" s="684"/>
      <c r="DW24" s="685">
        <v>53.5</v>
      </c>
      <c r="DX24" s="654"/>
      <c r="DY24" s="654"/>
      <c r="DZ24" s="654"/>
      <c r="EA24" s="654"/>
      <c r="EB24" s="654"/>
      <c r="EC24" s="686"/>
    </row>
    <row r="25" spans="2:133" ht="11.25" customHeight="1" x14ac:dyDescent="0.15">
      <c r="B25" s="583" t="s">
        <v>272</v>
      </c>
      <c r="C25" s="584"/>
      <c r="D25" s="584"/>
      <c r="E25" s="584"/>
      <c r="F25" s="584"/>
      <c r="G25" s="584"/>
      <c r="H25" s="584"/>
      <c r="I25" s="584"/>
      <c r="J25" s="584"/>
      <c r="K25" s="584"/>
      <c r="L25" s="584"/>
      <c r="M25" s="584"/>
      <c r="N25" s="584"/>
      <c r="O25" s="584"/>
      <c r="P25" s="584"/>
      <c r="Q25" s="585"/>
      <c r="R25" s="586">
        <v>7323723</v>
      </c>
      <c r="S25" s="587"/>
      <c r="T25" s="587"/>
      <c r="U25" s="587"/>
      <c r="V25" s="587"/>
      <c r="W25" s="587"/>
      <c r="X25" s="587"/>
      <c r="Y25" s="588"/>
      <c r="Z25" s="639">
        <v>17.100000000000001</v>
      </c>
      <c r="AA25" s="639"/>
      <c r="AB25" s="639"/>
      <c r="AC25" s="639"/>
      <c r="AD25" s="640" t="s">
        <v>112</v>
      </c>
      <c r="AE25" s="640"/>
      <c r="AF25" s="640"/>
      <c r="AG25" s="640"/>
      <c r="AH25" s="640"/>
      <c r="AI25" s="640"/>
      <c r="AJ25" s="640"/>
      <c r="AK25" s="640"/>
      <c r="AL25" s="609" t="s">
        <v>112</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6514324</v>
      </c>
      <c r="CS25" s="605"/>
      <c r="CT25" s="605"/>
      <c r="CU25" s="605"/>
      <c r="CV25" s="605"/>
      <c r="CW25" s="605"/>
      <c r="CX25" s="605"/>
      <c r="CY25" s="606"/>
      <c r="CZ25" s="589">
        <v>15.5</v>
      </c>
      <c r="DA25" s="607"/>
      <c r="DB25" s="607"/>
      <c r="DC25" s="608"/>
      <c r="DD25" s="592">
        <v>5931132</v>
      </c>
      <c r="DE25" s="605"/>
      <c r="DF25" s="605"/>
      <c r="DG25" s="605"/>
      <c r="DH25" s="605"/>
      <c r="DI25" s="605"/>
      <c r="DJ25" s="605"/>
      <c r="DK25" s="606"/>
      <c r="DL25" s="592">
        <v>5750257</v>
      </c>
      <c r="DM25" s="605"/>
      <c r="DN25" s="605"/>
      <c r="DO25" s="605"/>
      <c r="DP25" s="605"/>
      <c r="DQ25" s="605"/>
      <c r="DR25" s="605"/>
      <c r="DS25" s="605"/>
      <c r="DT25" s="605"/>
      <c r="DU25" s="605"/>
      <c r="DV25" s="606"/>
      <c r="DW25" s="609">
        <v>23.2</v>
      </c>
      <c r="DX25" s="610"/>
      <c r="DY25" s="610"/>
      <c r="DZ25" s="610"/>
      <c r="EA25" s="610"/>
      <c r="EB25" s="610"/>
      <c r="EC25" s="611"/>
    </row>
    <row r="26" spans="2:133" ht="11.25" customHeight="1" x14ac:dyDescent="0.15">
      <c r="B26" s="677" t="s">
        <v>275</v>
      </c>
      <c r="C26" s="678"/>
      <c r="D26" s="678"/>
      <c r="E26" s="678"/>
      <c r="F26" s="678"/>
      <c r="G26" s="678"/>
      <c r="H26" s="678"/>
      <c r="I26" s="678"/>
      <c r="J26" s="678"/>
      <c r="K26" s="678"/>
      <c r="L26" s="678"/>
      <c r="M26" s="678"/>
      <c r="N26" s="678"/>
      <c r="O26" s="678"/>
      <c r="P26" s="678"/>
      <c r="Q26" s="679"/>
      <c r="R26" s="586">
        <v>315</v>
      </c>
      <c r="S26" s="587"/>
      <c r="T26" s="587"/>
      <c r="U26" s="587"/>
      <c r="V26" s="587"/>
      <c r="W26" s="587"/>
      <c r="X26" s="587"/>
      <c r="Y26" s="588"/>
      <c r="Z26" s="639">
        <v>0</v>
      </c>
      <c r="AA26" s="639"/>
      <c r="AB26" s="639"/>
      <c r="AC26" s="639"/>
      <c r="AD26" s="640">
        <v>315</v>
      </c>
      <c r="AE26" s="640"/>
      <c r="AF26" s="640"/>
      <c r="AG26" s="640"/>
      <c r="AH26" s="640"/>
      <c r="AI26" s="640"/>
      <c r="AJ26" s="640"/>
      <c r="AK26" s="640"/>
      <c r="AL26" s="609">
        <v>0</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3870662</v>
      </c>
      <c r="CS26" s="587"/>
      <c r="CT26" s="587"/>
      <c r="CU26" s="587"/>
      <c r="CV26" s="587"/>
      <c r="CW26" s="587"/>
      <c r="CX26" s="587"/>
      <c r="CY26" s="588"/>
      <c r="CZ26" s="589">
        <v>9.1999999999999993</v>
      </c>
      <c r="DA26" s="607"/>
      <c r="DB26" s="607"/>
      <c r="DC26" s="608"/>
      <c r="DD26" s="592">
        <v>3498672</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x14ac:dyDescent="0.15">
      <c r="B27" s="583" t="s">
        <v>278</v>
      </c>
      <c r="C27" s="584"/>
      <c r="D27" s="584"/>
      <c r="E27" s="584"/>
      <c r="F27" s="584"/>
      <c r="G27" s="584"/>
      <c r="H27" s="584"/>
      <c r="I27" s="584"/>
      <c r="J27" s="584"/>
      <c r="K27" s="584"/>
      <c r="L27" s="584"/>
      <c r="M27" s="584"/>
      <c r="N27" s="584"/>
      <c r="O27" s="584"/>
      <c r="P27" s="584"/>
      <c r="Q27" s="585"/>
      <c r="R27" s="586">
        <v>2402796</v>
      </c>
      <c r="S27" s="587"/>
      <c r="T27" s="587"/>
      <c r="U27" s="587"/>
      <c r="V27" s="587"/>
      <c r="W27" s="587"/>
      <c r="X27" s="587"/>
      <c r="Y27" s="588"/>
      <c r="Z27" s="639">
        <v>5.6</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12156962</v>
      </c>
      <c r="BH27" s="587"/>
      <c r="BI27" s="587"/>
      <c r="BJ27" s="587"/>
      <c r="BK27" s="587"/>
      <c r="BL27" s="587"/>
      <c r="BM27" s="587"/>
      <c r="BN27" s="588"/>
      <c r="BO27" s="639">
        <v>100</v>
      </c>
      <c r="BP27" s="639"/>
      <c r="BQ27" s="639"/>
      <c r="BR27" s="639"/>
      <c r="BS27" s="592">
        <v>121249</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8999836</v>
      </c>
      <c r="CS27" s="605"/>
      <c r="CT27" s="605"/>
      <c r="CU27" s="605"/>
      <c r="CV27" s="605"/>
      <c r="CW27" s="605"/>
      <c r="CX27" s="605"/>
      <c r="CY27" s="606"/>
      <c r="CZ27" s="589">
        <v>21.4</v>
      </c>
      <c r="DA27" s="607"/>
      <c r="DB27" s="607"/>
      <c r="DC27" s="608"/>
      <c r="DD27" s="592">
        <v>2785604</v>
      </c>
      <c r="DE27" s="605"/>
      <c r="DF27" s="605"/>
      <c r="DG27" s="605"/>
      <c r="DH27" s="605"/>
      <c r="DI27" s="605"/>
      <c r="DJ27" s="605"/>
      <c r="DK27" s="606"/>
      <c r="DL27" s="592">
        <v>2743578</v>
      </c>
      <c r="DM27" s="605"/>
      <c r="DN27" s="605"/>
      <c r="DO27" s="605"/>
      <c r="DP27" s="605"/>
      <c r="DQ27" s="605"/>
      <c r="DR27" s="605"/>
      <c r="DS27" s="605"/>
      <c r="DT27" s="605"/>
      <c r="DU27" s="605"/>
      <c r="DV27" s="606"/>
      <c r="DW27" s="609">
        <v>11.1</v>
      </c>
      <c r="DX27" s="610"/>
      <c r="DY27" s="610"/>
      <c r="DZ27" s="610"/>
      <c r="EA27" s="610"/>
      <c r="EB27" s="610"/>
      <c r="EC27" s="611"/>
    </row>
    <row r="28" spans="2:133" ht="11.25" customHeight="1" x14ac:dyDescent="0.15">
      <c r="B28" s="583" t="s">
        <v>281</v>
      </c>
      <c r="C28" s="584"/>
      <c r="D28" s="584"/>
      <c r="E28" s="584"/>
      <c r="F28" s="584"/>
      <c r="G28" s="584"/>
      <c r="H28" s="584"/>
      <c r="I28" s="584"/>
      <c r="J28" s="584"/>
      <c r="K28" s="584"/>
      <c r="L28" s="584"/>
      <c r="M28" s="584"/>
      <c r="N28" s="584"/>
      <c r="O28" s="584"/>
      <c r="P28" s="584"/>
      <c r="Q28" s="585"/>
      <c r="R28" s="586">
        <v>297809</v>
      </c>
      <c r="S28" s="587"/>
      <c r="T28" s="587"/>
      <c r="U28" s="587"/>
      <c r="V28" s="587"/>
      <c r="W28" s="587"/>
      <c r="X28" s="587"/>
      <c r="Y28" s="588"/>
      <c r="Z28" s="639">
        <v>0.7</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4778510</v>
      </c>
      <c r="CS28" s="587"/>
      <c r="CT28" s="587"/>
      <c r="CU28" s="587"/>
      <c r="CV28" s="587"/>
      <c r="CW28" s="587"/>
      <c r="CX28" s="587"/>
      <c r="CY28" s="588"/>
      <c r="CZ28" s="589">
        <v>11.3</v>
      </c>
      <c r="DA28" s="607"/>
      <c r="DB28" s="607"/>
      <c r="DC28" s="608"/>
      <c r="DD28" s="592">
        <v>4738225</v>
      </c>
      <c r="DE28" s="587"/>
      <c r="DF28" s="587"/>
      <c r="DG28" s="587"/>
      <c r="DH28" s="587"/>
      <c r="DI28" s="587"/>
      <c r="DJ28" s="587"/>
      <c r="DK28" s="588"/>
      <c r="DL28" s="592">
        <v>4738220</v>
      </c>
      <c r="DM28" s="587"/>
      <c r="DN28" s="587"/>
      <c r="DO28" s="587"/>
      <c r="DP28" s="587"/>
      <c r="DQ28" s="587"/>
      <c r="DR28" s="587"/>
      <c r="DS28" s="587"/>
      <c r="DT28" s="587"/>
      <c r="DU28" s="587"/>
      <c r="DV28" s="588"/>
      <c r="DW28" s="609">
        <v>19.2</v>
      </c>
      <c r="DX28" s="610"/>
      <c r="DY28" s="610"/>
      <c r="DZ28" s="610"/>
      <c r="EA28" s="610"/>
      <c r="EB28" s="610"/>
      <c r="EC28" s="611"/>
    </row>
    <row r="29" spans="2:133" ht="11.25" customHeight="1" x14ac:dyDescent="0.15">
      <c r="B29" s="583" t="s">
        <v>283</v>
      </c>
      <c r="C29" s="584"/>
      <c r="D29" s="584"/>
      <c r="E29" s="584"/>
      <c r="F29" s="584"/>
      <c r="G29" s="584"/>
      <c r="H29" s="584"/>
      <c r="I29" s="584"/>
      <c r="J29" s="584"/>
      <c r="K29" s="584"/>
      <c r="L29" s="584"/>
      <c r="M29" s="584"/>
      <c r="N29" s="584"/>
      <c r="O29" s="584"/>
      <c r="P29" s="584"/>
      <c r="Q29" s="585"/>
      <c r="R29" s="586">
        <v>74938</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4778028</v>
      </c>
      <c r="CS29" s="605"/>
      <c r="CT29" s="605"/>
      <c r="CU29" s="605"/>
      <c r="CV29" s="605"/>
      <c r="CW29" s="605"/>
      <c r="CX29" s="605"/>
      <c r="CY29" s="606"/>
      <c r="CZ29" s="589">
        <v>11.3</v>
      </c>
      <c r="DA29" s="607"/>
      <c r="DB29" s="607"/>
      <c r="DC29" s="608"/>
      <c r="DD29" s="592">
        <v>4737743</v>
      </c>
      <c r="DE29" s="605"/>
      <c r="DF29" s="605"/>
      <c r="DG29" s="605"/>
      <c r="DH29" s="605"/>
      <c r="DI29" s="605"/>
      <c r="DJ29" s="605"/>
      <c r="DK29" s="606"/>
      <c r="DL29" s="592">
        <v>4737738</v>
      </c>
      <c r="DM29" s="605"/>
      <c r="DN29" s="605"/>
      <c r="DO29" s="605"/>
      <c r="DP29" s="605"/>
      <c r="DQ29" s="605"/>
      <c r="DR29" s="605"/>
      <c r="DS29" s="605"/>
      <c r="DT29" s="605"/>
      <c r="DU29" s="605"/>
      <c r="DV29" s="606"/>
      <c r="DW29" s="609">
        <v>19.2</v>
      </c>
      <c r="DX29" s="610"/>
      <c r="DY29" s="610"/>
      <c r="DZ29" s="610"/>
      <c r="EA29" s="610"/>
      <c r="EB29" s="610"/>
      <c r="EC29" s="611"/>
    </row>
    <row r="30" spans="2:133" ht="11.25" customHeight="1" x14ac:dyDescent="0.15">
      <c r="B30" s="583" t="s">
        <v>287</v>
      </c>
      <c r="C30" s="584"/>
      <c r="D30" s="584"/>
      <c r="E30" s="584"/>
      <c r="F30" s="584"/>
      <c r="G30" s="584"/>
      <c r="H30" s="584"/>
      <c r="I30" s="584"/>
      <c r="J30" s="584"/>
      <c r="K30" s="584"/>
      <c r="L30" s="584"/>
      <c r="M30" s="584"/>
      <c r="N30" s="584"/>
      <c r="O30" s="584"/>
      <c r="P30" s="584"/>
      <c r="Q30" s="585"/>
      <c r="R30" s="586">
        <v>1162099</v>
      </c>
      <c r="S30" s="587"/>
      <c r="T30" s="587"/>
      <c r="U30" s="587"/>
      <c r="V30" s="587"/>
      <c r="W30" s="587"/>
      <c r="X30" s="587"/>
      <c r="Y30" s="588"/>
      <c r="Z30" s="639">
        <v>2.7</v>
      </c>
      <c r="AA30" s="639"/>
      <c r="AB30" s="639"/>
      <c r="AC30" s="639"/>
      <c r="AD30" s="640" t="s">
        <v>112</v>
      </c>
      <c r="AE30" s="640"/>
      <c r="AF30" s="640"/>
      <c r="AG30" s="640"/>
      <c r="AH30" s="640"/>
      <c r="AI30" s="640"/>
      <c r="AJ30" s="640"/>
      <c r="AK30" s="640"/>
      <c r="AL30" s="609" t="s">
        <v>112</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99.2</v>
      </c>
      <c r="BH30" s="653"/>
      <c r="BI30" s="653"/>
      <c r="BJ30" s="653"/>
      <c r="BK30" s="653"/>
      <c r="BL30" s="653"/>
      <c r="BM30" s="654">
        <v>95.3</v>
      </c>
      <c r="BN30" s="653"/>
      <c r="BO30" s="653"/>
      <c r="BP30" s="653"/>
      <c r="BQ30" s="655"/>
      <c r="BR30" s="652">
        <v>99</v>
      </c>
      <c r="BS30" s="653"/>
      <c r="BT30" s="653"/>
      <c r="BU30" s="653"/>
      <c r="BV30" s="653"/>
      <c r="BW30" s="653"/>
      <c r="BX30" s="654">
        <v>94.6</v>
      </c>
      <c r="BY30" s="653"/>
      <c r="BZ30" s="653"/>
      <c r="CA30" s="653"/>
      <c r="CB30" s="655"/>
      <c r="CD30" s="658"/>
      <c r="CE30" s="659"/>
      <c r="CF30" s="623" t="s">
        <v>290</v>
      </c>
      <c r="CG30" s="620"/>
      <c r="CH30" s="620"/>
      <c r="CI30" s="620"/>
      <c r="CJ30" s="620"/>
      <c r="CK30" s="620"/>
      <c r="CL30" s="620"/>
      <c r="CM30" s="620"/>
      <c r="CN30" s="620"/>
      <c r="CO30" s="620"/>
      <c r="CP30" s="620"/>
      <c r="CQ30" s="621"/>
      <c r="CR30" s="586">
        <v>4323852</v>
      </c>
      <c r="CS30" s="587"/>
      <c r="CT30" s="587"/>
      <c r="CU30" s="587"/>
      <c r="CV30" s="587"/>
      <c r="CW30" s="587"/>
      <c r="CX30" s="587"/>
      <c r="CY30" s="588"/>
      <c r="CZ30" s="589">
        <v>10.3</v>
      </c>
      <c r="DA30" s="607"/>
      <c r="DB30" s="607"/>
      <c r="DC30" s="608"/>
      <c r="DD30" s="592">
        <v>4283567</v>
      </c>
      <c r="DE30" s="587"/>
      <c r="DF30" s="587"/>
      <c r="DG30" s="587"/>
      <c r="DH30" s="587"/>
      <c r="DI30" s="587"/>
      <c r="DJ30" s="587"/>
      <c r="DK30" s="588"/>
      <c r="DL30" s="592">
        <v>4283562</v>
      </c>
      <c r="DM30" s="587"/>
      <c r="DN30" s="587"/>
      <c r="DO30" s="587"/>
      <c r="DP30" s="587"/>
      <c r="DQ30" s="587"/>
      <c r="DR30" s="587"/>
      <c r="DS30" s="587"/>
      <c r="DT30" s="587"/>
      <c r="DU30" s="587"/>
      <c r="DV30" s="588"/>
      <c r="DW30" s="609">
        <v>17.3</v>
      </c>
      <c r="DX30" s="610"/>
      <c r="DY30" s="610"/>
      <c r="DZ30" s="610"/>
      <c r="EA30" s="610"/>
      <c r="EB30" s="610"/>
      <c r="EC30" s="611"/>
    </row>
    <row r="31" spans="2:133" ht="11.25" customHeight="1" x14ac:dyDescent="0.15">
      <c r="B31" s="583" t="s">
        <v>291</v>
      </c>
      <c r="C31" s="584"/>
      <c r="D31" s="584"/>
      <c r="E31" s="584"/>
      <c r="F31" s="584"/>
      <c r="G31" s="584"/>
      <c r="H31" s="584"/>
      <c r="I31" s="584"/>
      <c r="J31" s="584"/>
      <c r="K31" s="584"/>
      <c r="L31" s="584"/>
      <c r="M31" s="584"/>
      <c r="N31" s="584"/>
      <c r="O31" s="584"/>
      <c r="P31" s="584"/>
      <c r="Q31" s="585"/>
      <c r="R31" s="586">
        <v>539142</v>
      </c>
      <c r="S31" s="587"/>
      <c r="T31" s="587"/>
      <c r="U31" s="587"/>
      <c r="V31" s="587"/>
      <c r="W31" s="587"/>
      <c r="X31" s="587"/>
      <c r="Y31" s="588"/>
      <c r="Z31" s="639">
        <v>1.3</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99</v>
      </c>
      <c r="BH31" s="605"/>
      <c r="BI31" s="605"/>
      <c r="BJ31" s="605"/>
      <c r="BK31" s="605"/>
      <c r="BL31" s="605"/>
      <c r="BM31" s="641">
        <v>94.3</v>
      </c>
      <c r="BN31" s="651"/>
      <c r="BO31" s="651"/>
      <c r="BP31" s="651"/>
      <c r="BQ31" s="615"/>
      <c r="BR31" s="650">
        <v>98.8</v>
      </c>
      <c r="BS31" s="605"/>
      <c r="BT31" s="605"/>
      <c r="BU31" s="605"/>
      <c r="BV31" s="605"/>
      <c r="BW31" s="605"/>
      <c r="BX31" s="641">
        <v>93.7</v>
      </c>
      <c r="BY31" s="651"/>
      <c r="BZ31" s="651"/>
      <c r="CA31" s="651"/>
      <c r="CB31" s="615"/>
      <c r="CD31" s="658"/>
      <c r="CE31" s="659"/>
      <c r="CF31" s="623" t="s">
        <v>294</v>
      </c>
      <c r="CG31" s="620"/>
      <c r="CH31" s="620"/>
      <c r="CI31" s="620"/>
      <c r="CJ31" s="620"/>
      <c r="CK31" s="620"/>
      <c r="CL31" s="620"/>
      <c r="CM31" s="620"/>
      <c r="CN31" s="620"/>
      <c r="CO31" s="620"/>
      <c r="CP31" s="620"/>
      <c r="CQ31" s="621"/>
      <c r="CR31" s="586">
        <v>454176</v>
      </c>
      <c r="CS31" s="605"/>
      <c r="CT31" s="605"/>
      <c r="CU31" s="605"/>
      <c r="CV31" s="605"/>
      <c r="CW31" s="605"/>
      <c r="CX31" s="605"/>
      <c r="CY31" s="606"/>
      <c r="CZ31" s="589">
        <v>1.1000000000000001</v>
      </c>
      <c r="DA31" s="607"/>
      <c r="DB31" s="607"/>
      <c r="DC31" s="608"/>
      <c r="DD31" s="592">
        <v>454176</v>
      </c>
      <c r="DE31" s="605"/>
      <c r="DF31" s="605"/>
      <c r="DG31" s="605"/>
      <c r="DH31" s="605"/>
      <c r="DI31" s="605"/>
      <c r="DJ31" s="605"/>
      <c r="DK31" s="606"/>
      <c r="DL31" s="592">
        <v>454176</v>
      </c>
      <c r="DM31" s="605"/>
      <c r="DN31" s="605"/>
      <c r="DO31" s="605"/>
      <c r="DP31" s="605"/>
      <c r="DQ31" s="605"/>
      <c r="DR31" s="605"/>
      <c r="DS31" s="605"/>
      <c r="DT31" s="605"/>
      <c r="DU31" s="605"/>
      <c r="DV31" s="606"/>
      <c r="DW31" s="609">
        <v>1.8</v>
      </c>
      <c r="DX31" s="610"/>
      <c r="DY31" s="610"/>
      <c r="DZ31" s="610"/>
      <c r="EA31" s="610"/>
      <c r="EB31" s="610"/>
      <c r="EC31" s="611"/>
    </row>
    <row r="32" spans="2:133" ht="11.25" customHeight="1" x14ac:dyDescent="0.15">
      <c r="B32" s="583" t="s">
        <v>295</v>
      </c>
      <c r="C32" s="584"/>
      <c r="D32" s="584"/>
      <c r="E32" s="584"/>
      <c r="F32" s="584"/>
      <c r="G32" s="584"/>
      <c r="H32" s="584"/>
      <c r="I32" s="584"/>
      <c r="J32" s="584"/>
      <c r="K32" s="584"/>
      <c r="L32" s="584"/>
      <c r="M32" s="584"/>
      <c r="N32" s="584"/>
      <c r="O32" s="584"/>
      <c r="P32" s="584"/>
      <c r="Q32" s="585"/>
      <c r="R32" s="586">
        <v>1715712</v>
      </c>
      <c r="S32" s="587"/>
      <c r="T32" s="587"/>
      <c r="U32" s="587"/>
      <c r="V32" s="587"/>
      <c r="W32" s="587"/>
      <c r="X32" s="587"/>
      <c r="Y32" s="588"/>
      <c r="Z32" s="639">
        <v>4</v>
      </c>
      <c r="AA32" s="639"/>
      <c r="AB32" s="639"/>
      <c r="AC32" s="639"/>
      <c r="AD32" s="640">
        <v>58849</v>
      </c>
      <c r="AE32" s="640"/>
      <c r="AF32" s="640"/>
      <c r="AG32" s="640"/>
      <c r="AH32" s="640"/>
      <c r="AI32" s="640"/>
      <c r="AJ32" s="640"/>
      <c r="AK32" s="640"/>
      <c r="AL32" s="609">
        <v>0.3</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99.2</v>
      </c>
      <c r="BH32" s="571"/>
      <c r="BI32" s="571"/>
      <c r="BJ32" s="571"/>
      <c r="BK32" s="571"/>
      <c r="BL32" s="571"/>
      <c r="BM32" s="634">
        <v>95.5</v>
      </c>
      <c r="BN32" s="571"/>
      <c r="BO32" s="571"/>
      <c r="BP32" s="571"/>
      <c r="BQ32" s="628"/>
      <c r="BR32" s="649">
        <v>99.1</v>
      </c>
      <c r="BS32" s="571"/>
      <c r="BT32" s="571"/>
      <c r="BU32" s="571"/>
      <c r="BV32" s="571"/>
      <c r="BW32" s="571"/>
      <c r="BX32" s="634">
        <v>94.9</v>
      </c>
      <c r="BY32" s="571"/>
      <c r="BZ32" s="571"/>
      <c r="CA32" s="571"/>
      <c r="CB32" s="628"/>
      <c r="CD32" s="660"/>
      <c r="CE32" s="661"/>
      <c r="CF32" s="623" t="s">
        <v>297</v>
      </c>
      <c r="CG32" s="620"/>
      <c r="CH32" s="620"/>
      <c r="CI32" s="620"/>
      <c r="CJ32" s="620"/>
      <c r="CK32" s="620"/>
      <c r="CL32" s="620"/>
      <c r="CM32" s="620"/>
      <c r="CN32" s="620"/>
      <c r="CO32" s="620"/>
      <c r="CP32" s="620"/>
      <c r="CQ32" s="621"/>
      <c r="CR32" s="586">
        <v>482</v>
      </c>
      <c r="CS32" s="587"/>
      <c r="CT32" s="587"/>
      <c r="CU32" s="587"/>
      <c r="CV32" s="587"/>
      <c r="CW32" s="587"/>
      <c r="CX32" s="587"/>
      <c r="CY32" s="588"/>
      <c r="CZ32" s="589">
        <v>0</v>
      </c>
      <c r="DA32" s="607"/>
      <c r="DB32" s="607"/>
      <c r="DC32" s="608"/>
      <c r="DD32" s="592">
        <v>482</v>
      </c>
      <c r="DE32" s="587"/>
      <c r="DF32" s="587"/>
      <c r="DG32" s="587"/>
      <c r="DH32" s="587"/>
      <c r="DI32" s="587"/>
      <c r="DJ32" s="587"/>
      <c r="DK32" s="588"/>
      <c r="DL32" s="592">
        <v>482</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298</v>
      </c>
      <c r="C33" s="584"/>
      <c r="D33" s="584"/>
      <c r="E33" s="584"/>
      <c r="F33" s="584"/>
      <c r="G33" s="584"/>
      <c r="H33" s="584"/>
      <c r="I33" s="584"/>
      <c r="J33" s="584"/>
      <c r="K33" s="584"/>
      <c r="L33" s="584"/>
      <c r="M33" s="584"/>
      <c r="N33" s="584"/>
      <c r="O33" s="584"/>
      <c r="P33" s="584"/>
      <c r="Q33" s="585"/>
      <c r="R33" s="586">
        <v>3631023</v>
      </c>
      <c r="S33" s="587"/>
      <c r="T33" s="587"/>
      <c r="U33" s="587"/>
      <c r="V33" s="587"/>
      <c r="W33" s="587"/>
      <c r="X33" s="587"/>
      <c r="Y33" s="588"/>
      <c r="Z33" s="639">
        <v>8.5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16263180</v>
      </c>
      <c r="CS33" s="605"/>
      <c r="CT33" s="605"/>
      <c r="CU33" s="605"/>
      <c r="CV33" s="605"/>
      <c r="CW33" s="605"/>
      <c r="CX33" s="605"/>
      <c r="CY33" s="606"/>
      <c r="CZ33" s="589">
        <v>38.6</v>
      </c>
      <c r="DA33" s="607"/>
      <c r="DB33" s="607"/>
      <c r="DC33" s="608"/>
      <c r="DD33" s="592">
        <v>12569962</v>
      </c>
      <c r="DE33" s="605"/>
      <c r="DF33" s="605"/>
      <c r="DG33" s="605"/>
      <c r="DH33" s="605"/>
      <c r="DI33" s="605"/>
      <c r="DJ33" s="605"/>
      <c r="DK33" s="606"/>
      <c r="DL33" s="592">
        <v>9971662</v>
      </c>
      <c r="DM33" s="605"/>
      <c r="DN33" s="605"/>
      <c r="DO33" s="605"/>
      <c r="DP33" s="605"/>
      <c r="DQ33" s="605"/>
      <c r="DR33" s="605"/>
      <c r="DS33" s="605"/>
      <c r="DT33" s="605"/>
      <c r="DU33" s="605"/>
      <c r="DV33" s="606"/>
      <c r="DW33" s="609">
        <v>40.299999999999997</v>
      </c>
      <c r="DX33" s="610"/>
      <c r="DY33" s="610"/>
      <c r="DZ33" s="610"/>
      <c r="EA33" s="610"/>
      <c r="EB33" s="610"/>
      <c r="EC33" s="611"/>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5305359</v>
      </c>
      <c r="CS34" s="587"/>
      <c r="CT34" s="587"/>
      <c r="CU34" s="587"/>
      <c r="CV34" s="587"/>
      <c r="CW34" s="587"/>
      <c r="CX34" s="587"/>
      <c r="CY34" s="588"/>
      <c r="CZ34" s="589">
        <v>12.6</v>
      </c>
      <c r="DA34" s="607"/>
      <c r="DB34" s="607"/>
      <c r="DC34" s="608"/>
      <c r="DD34" s="592">
        <v>4193557</v>
      </c>
      <c r="DE34" s="587"/>
      <c r="DF34" s="587"/>
      <c r="DG34" s="587"/>
      <c r="DH34" s="587"/>
      <c r="DI34" s="587"/>
      <c r="DJ34" s="587"/>
      <c r="DK34" s="588"/>
      <c r="DL34" s="592">
        <v>3626033</v>
      </c>
      <c r="DM34" s="587"/>
      <c r="DN34" s="587"/>
      <c r="DO34" s="587"/>
      <c r="DP34" s="587"/>
      <c r="DQ34" s="587"/>
      <c r="DR34" s="587"/>
      <c r="DS34" s="587"/>
      <c r="DT34" s="587"/>
      <c r="DU34" s="587"/>
      <c r="DV34" s="588"/>
      <c r="DW34" s="609">
        <v>14.7</v>
      </c>
      <c r="DX34" s="610"/>
      <c r="DY34" s="610"/>
      <c r="DZ34" s="610"/>
      <c r="EA34" s="610"/>
      <c r="EB34" s="610"/>
      <c r="EC34" s="611"/>
    </row>
    <row r="35" spans="2:133" ht="11.25" customHeight="1" x14ac:dyDescent="0.15">
      <c r="B35" s="583" t="s">
        <v>304</v>
      </c>
      <c r="C35" s="584"/>
      <c r="D35" s="584"/>
      <c r="E35" s="584"/>
      <c r="F35" s="584"/>
      <c r="G35" s="584"/>
      <c r="H35" s="584"/>
      <c r="I35" s="584"/>
      <c r="J35" s="584"/>
      <c r="K35" s="584"/>
      <c r="L35" s="584"/>
      <c r="M35" s="584"/>
      <c r="N35" s="584"/>
      <c r="O35" s="584"/>
      <c r="P35" s="584"/>
      <c r="Q35" s="585"/>
      <c r="R35" s="586">
        <v>1855123</v>
      </c>
      <c r="S35" s="587"/>
      <c r="T35" s="587"/>
      <c r="U35" s="587"/>
      <c r="V35" s="587"/>
      <c r="W35" s="587"/>
      <c r="X35" s="587"/>
      <c r="Y35" s="588"/>
      <c r="Z35" s="639">
        <v>4.3</v>
      </c>
      <c r="AA35" s="639"/>
      <c r="AB35" s="639"/>
      <c r="AC35" s="639"/>
      <c r="AD35" s="640" t="s">
        <v>112</v>
      </c>
      <c r="AE35" s="640"/>
      <c r="AF35" s="640"/>
      <c r="AG35" s="640"/>
      <c r="AH35" s="640"/>
      <c r="AI35" s="640"/>
      <c r="AJ35" s="640"/>
      <c r="AK35" s="640"/>
      <c r="AL35" s="609" t="s">
        <v>112</v>
      </c>
      <c r="AM35" s="641"/>
      <c r="AN35" s="641"/>
      <c r="AO35" s="642"/>
      <c r="AP35" s="186"/>
      <c r="AQ35" s="643" t="s">
        <v>305</v>
      </c>
      <c r="AR35" s="644"/>
      <c r="AS35" s="644"/>
      <c r="AT35" s="644"/>
      <c r="AU35" s="644"/>
      <c r="AV35" s="644"/>
      <c r="AW35" s="644"/>
      <c r="AX35" s="644"/>
      <c r="AY35" s="645"/>
      <c r="AZ35" s="636">
        <v>6552928</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442278</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1411380</v>
      </c>
      <c r="CS35" s="605"/>
      <c r="CT35" s="605"/>
      <c r="CU35" s="605"/>
      <c r="CV35" s="605"/>
      <c r="CW35" s="605"/>
      <c r="CX35" s="605"/>
      <c r="CY35" s="606"/>
      <c r="CZ35" s="589">
        <v>3.3</v>
      </c>
      <c r="DA35" s="607"/>
      <c r="DB35" s="607"/>
      <c r="DC35" s="608"/>
      <c r="DD35" s="592">
        <v>1344642</v>
      </c>
      <c r="DE35" s="605"/>
      <c r="DF35" s="605"/>
      <c r="DG35" s="605"/>
      <c r="DH35" s="605"/>
      <c r="DI35" s="605"/>
      <c r="DJ35" s="605"/>
      <c r="DK35" s="606"/>
      <c r="DL35" s="592">
        <v>1344642</v>
      </c>
      <c r="DM35" s="605"/>
      <c r="DN35" s="605"/>
      <c r="DO35" s="605"/>
      <c r="DP35" s="605"/>
      <c r="DQ35" s="605"/>
      <c r="DR35" s="605"/>
      <c r="DS35" s="605"/>
      <c r="DT35" s="605"/>
      <c r="DU35" s="605"/>
      <c r="DV35" s="606"/>
      <c r="DW35" s="609">
        <v>5.4</v>
      </c>
      <c r="DX35" s="610"/>
      <c r="DY35" s="610"/>
      <c r="DZ35" s="610"/>
      <c r="EA35" s="610"/>
      <c r="EB35" s="610"/>
      <c r="EC35" s="611"/>
    </row>
    <row r="36" spans="2:133" ht="11.25" customHeight="1" x14ac:dyDescent="0.15">
      <c r="B36" s="567" t="s">
        <v>308</v>
      </c>
      <c r="C36" s="568"/>
      <c r="D36" s="568"/>
      <c r="E36" s="568"/>
      <c r="F36" s="568"/>
      <c r="G36" s="568"/>
      <c r="H36" s="568"/>
      <c r="I36" s="568"/>
      <c r="J36" s="568"/>
      <c r="K36" s="568"/>
      <c r="L36" s="568"/>
      <c r="M36" s="568"/>
      <c r="N36" s="568"/>
      <c r="O36" s="568"/>
      <c r="P36" s="568"/>
      <c r="Q36" s="569"/>
      <c r="R36" s="570">
        <v>42877440</v>
      </c>
      <c r="S36" s="627"/>
      <c r="T36" s="627"/>
      <c r="U36" s="627"/>
      <c r="V36" s="627"/>
      <c r="W36" s="627"/>
      <c r="X36" s="627"/>
      <c r="Y36" s="630"/>
      <c r="Z36" s="631">
        <v>100</v>
      </c>
      <c r="AA36" s="631"/>
      <c r="AB36" s="631"/>
      <c r="AC36" s="631"/>
      <c r="AD36" s="632">
        <v>22881964</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1386097</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231601</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3451821</v>
      </c>
      <c r="CS36" s="587"/>
      <c r="CT36" s="587"/>
      <c r="CU36" s="587"/>
      <c r="CV36" s="587"/>
      <c r="CW36" s="587"/>
      <c r="CX36" s="587"/>
      <c r="CY36" s="588"/>
      <c r="CZ36" s="589">
        <v>8.1999999999999993</v>
      </c>
      <c r="DA36" s="607"/>
      <c r="DB36" s="607"/>
      <c r="DC36" s="608"/>
      <c r="DD36" s="592">
        <v>3234402</v>
      </c>
      <c r="DE36" s="587"/>
      <c r="DF36" s="587"/>
      <c r="DG36" s="587"/>
      <c r="DH36" s="587"/>
      <c r="DI36" s="587"/>
      <c r="DJ36" s="587"/>
      <c r="DK36" s="588"/>
      <c r="DL36" s="592">
        <v>2192449</v>
      </c>
      <c r="DM36" s="587"/>
      <c r="DN36" s="587"/>
      <c r="DO36" s="587"/>
      <c r="DP36" s="587"/>
      <c r="DQ36" s="587"/>
      <c r="DR36" s="587"/>
      <c r="DS36" s="587"/>
      <c r="DT36" s="587"/>
      <c r="DU36" s="587"/>
      <c r="DV36" s="588"/>
      <c r="DW36" s="609">
        <v>8.9</v>
      </c>
      <c r="DX36" s="610"/>
      <c r="DY36" s="610"/>
      <c r="DZ36" s="610"/>
      <c r="EA36" s="610"/>
      <c r="EB36" s="610"/>
      <c r="EC36" s="611"/>
    </row>
    <row r="37" spans="2:133" ht="11.25" customHeight="1" x14ac:dyDescent="0.15">
      <c r="AQ37" s="612" t="s">
        <v>312</v>
      </c>
      <c r="AR37" s="613"/>
      <c r="AS37" s="613"/>
      <c r="AT37" s="613"/>
      <c r="AU37" s="613"/>
      <c r="AV37" s="613"/>
      <c r="AW37" s="613"/>
      <c r="AX37" s="613"/>
      <c r="AY37" s="614"/>
      <c r="AZ37" s="586">
        <v>1291011</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17831</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15050</v>
      </c>
      <c r="CS37" s="605"/>
      <c r="CT37" s="605"/>
      <c r="CU37" s="605"/>
      <c r="CV37" s="605"/>
      <c r="CW37" s="605"/>
      <c r="CX37" s="605"/>
      <c r="CY37" s="606"/>
      <c r="CZ37" s="589">
        <v>0</v>
      </c>
      <c r="DA37" s="607"/>
      <c r="DB37" s="607"/>
      <c r="DC37" s="608"/>
      <c r="DD37" s="592">
        <v>15050</v>
      </c>
      <c r="DE37" s="605"/>
      <c r="DF37" s="605"/>
      <c r="DG37" s="605"/>
      <c r="DH37" s="605"/>
      <c r="DI37" s="605"/>
      <c r="DJ37" s="605"/>
      <c r="DK37" s="606"/>
      <c r="DL37" s="592">
        <v>15050</v>
      </c>
      <c r="DM37" s="605"/>
      <c r="DN37" s="605"/>
      <c r="DO37" s="605"/>
      <c r="DP37" s="605"/>
      <c r="DQ37" s="605"/>
      <c r="DR37" s="605"/>
      <c r="DS37" s="605"/>
      <c r="DT37" s="605"/>
      <c r="DU37" s="605"/>
      <c r="DV37" s="606"/>
      <c r="DW37" s="609">
        <v>0.1</v>
      </c>
      <c r="DX37" s="610"/>
      <c r="DY37" s="610"/>
      <c r="DZ37" s="610"/>
      <c r="EA37" s="610"/>
      <c r="EB37" s="610"/>
      <c r="EC37" s="611"/>
    </row>
    <row r="38" spans="2:133" ht="11.25" customHeight="1" x14ac:dyDescent="0.15">
      <c r="AQ38" s="612" t="s">
        <v>315</v>
      </c>
      <c r="AR38" s="613"/>
      <c r="AS38" s="613"/>
      <c r="AT38" s="613"/>
      <c r="AU38" s="613"/>
      <c r="AV38" s="613"/>
      <c r="AW38" s="613"/>
      <c r="AX38" s="613"/>
      <c r="AY38" s="614"/>
      <c r="AZ38" s="586">
        <v>77606</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29635</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3727848</v>
      </c>
      <c r="CS38" s="587"/>
      <c r="CT38" s="587"/>
      <c r="CU38" s="587"/>
      <c r="CV38" s="587"/>
      <c r="CW38" s="587"/>
      <c r="CX38" s="587"/>
      <c r="CY38" s="588"/>
      <c r="CZ38" s="589">
        <v>8.8000000000000007</v>
      </c>
      <c r="DA38" s="607"/>
      <c r="DB38" s="607"/>
      <c r="DC38" s="608"/>
      <c r="DD38" s="592">
        <v>3169731</v>
      </c>
      <c r="DE38" s="587"/>
      <c r="DF38" s="587"/>
      <c r="DG38" s="587"/>
      <c r="DH38" s="587"/>
      <c r="DI38" s="587"/>
      <c r="DJ38" s="587"/>
      <c r="DK38" s="588"/>
      <c r="DL38" s="592">
        <v>2808538</v>
      </c>
      <c r="DM38" s="587"/>
      <c r="DN38" s="587"/>
      <c r="DO38" s="587"/>
      <c r="DP38" s="587"/>
      <c r="DQ38" s="587"/>
      <c r="DR38" s="587"/>
      <c r="DS38" s="587"/>
      <c r="DT38" s="587"/>
      <c r="DU38" s="587"/>
      <c r="DV38" s="588"/>
      <c r="DW38" s="609">
        <v>11.4</v>
      </c>
      <c r="DX38" s="610"/>
      <c r="DY38" s="610"/>
      <c r="DZ38" s="610"/>
      <c r="EA38" s="610"/>
      <c r="EB38" s="610"/>
      <c r="EC38" s="611"/>
    </row>
    <row r="39" spans="2:133" ht="11.25" customHeight="1" x14ac:dyDescent="0.15">
      <c r="AQ39" s="612" t="s">
        <v>318</v>
      </c>
      <c r="AR39" s="613"/>
      <c r="AS39" s="613"/>
      <c r="AT39" s="613"/>
      <c r="AU39" s="613"/>
      <c r="AV39" s="613"/>
      <c r="AW39" s="613"/>
      <c r="AX39" s="613"/>
      <c r="AY39" s="614"/>
      <c r="AZ39" s="586">
        <v>70366</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86</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510739</v>
      </c>
      <c r="CS39" s="605"/>
      <c r="CT39" s="605"/>
      <c r="CU39" s="605"/>
      <c r="CV39" s="605"/>
      <c r="CW39" s="605"/>
      <c r="CX39" s="605"/>
      <c r="CY39" s="606"/>
      <c r="CZ39" s="589">
        <v>1.2</v>
      </c>
      <c r="DA39" s="607"/>
      <c r="DB39" s="607"/>
      <c r="DC39" s="608"/>
      <c r="DD39" s="592">
        <v>271615</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923602</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100</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1856033</v>
      </c>
      <c r="CS40" s="587"/>
      <c r="CT40" s="587"/>
      <c r="CU40" s="587"/>
      <c r="CV40" s="587"/>
      <c r="CW40" s="587"/>
      <c r="CX40" s="587"/>
      <c r="CY40" s="588"/>
      <c r="CZ40" s="589">
        <v>4.4000000000000004</v>
      </c>
      <c r="DA40" s="607"/>
      <c r="DB40" s="607"/>
      <c r="DC40" s="608"/>
      <c r="DD40" s="592">
        <v>356015</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315</v>
      </c>
      <c r="AR41" s="625"/>
      <c r="AS41" s="625"/>
      <c r="AT41" s="625"/>
      <c r="AU41" s="625"/>
      <c r="AV41" s="625"/>
      <c r="AW41" s="625"/>
      <c r="AX41" s="625"/>
      <c r="AY41" s="626"/>
      <c r="AZ41" s="570">
        <v>2804246</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v>303</v>
      </c>
      <c r="BW41" s="627"/>
      <c r="BX41" s="627"/>
      <c r="BY41" s="627"/>
      <c r="BZ41" s="627"/>
      <c r="CA41" s="627"/>
      <c r="CB41" s="629"/>
      <c r="CD41" s="623" t="s">
        <v>327</v>
      </c>
      <c r="CE41" s="620"/>
      <c r="CF41" s="620"/>
      <c r="CG41" s="620"/>
      <c r="CH41" s="620"/>
      <c r="CI41" s="620"/>
      <c r="CJ41" s="620"/>
      <c r="CK41" s="620"/>
      <c r="CL41" s="620"/>
      <c r="CM41" s="620"/>
      <c r="CN41" s="620"/>
      <c r="CO41" s="620"/>
      <c r="CP41" s="620"/>
      <c r="CQ41" s="621"/>
      <c r="CR41" s="586" t="s">
        <v>328</v>
      </c>
      <c r="CS41" s="605"/>
      <c r="CT41" s="605"/>
      <c r="CU41" s="605"/>
      <c r="CV41" s="605"/>
      <c r="CW41" s="605"/>
      <c r="CX41" s="605"/>
      <c r="CY41" s="606"/>
      <c r="CZ41" s="589" t="s">
        <v>328</v>
      </c>
      <c r="DA41" s="607"/>
      <c r="DB41" s="607"/>
      <c r="DC41" s="608"/>
      <c r="DD41" s="592" t="s">
        <v>328</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5580589</v>
      </c>
      <c r="CS42" s="587"/>
      <c r="CT42" s="587"/>
      <c r="CU42" s="587"/>
      <c r="CV42" s="587"/>
      <c r="CW42" s="587"/>
      <c r="CX42" s="587"/>
      <c r="CY42" s="588"/>
      <c r="CZ42" s="589">
        <v>13.2</v>
      </c>
      <c r="DA42" s="590"/>
      <c r="DB42" s="590"/>
      <c r="DC42" s="591"/>
      <c r="DD42" s="592">
        <v>1659264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113820</v>
      </c>
      <c r="CS43" s="605"/>
      <c r="CT43" s="605"/>
      <c r="CU43" s="605"/>
      <c r="CV43" s="605"/>
      <c r="CW43" s="605"/>
      <c r="CX43" s="605"/>
      <c r="CY43" s="606"/>
      <c r="CZ43" s="589">
        <v>0.3</v>
      </c>
      <c r="DA43" s="607"/>
      <c r="DB43" s="607"/>
      <c r="DC43" s="608"/>
      <c r="DD43" s="592">
        <v>113820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333</v>
      </c>
      <c r="CD44" s="599" t="s">
        <v>286</v>
      </c>
      <c r="CE44" s="600"/>
      <c r="CF44" s="583" t="s">
        <v>334</v>
      </c>
      <c r="CG44" s="584"/>
      <c r="CH44" s="584"/>
      <c r="CI44" s="584"/>
      <c r="CJ44" s="584"/>
      <c r="CK44" s="584"/>
      <c r="CL44" s="584"/>
      <c r="CM44" s="584"/>
      <c r="CN44" s="584"/>
      <c r="CO44" s="584"/>
      <c r="CP44" s="584"/>
      <c r="CQ44" s="585"/>
      <c r="CR44" s="586">
        <v>5580589</v>
      </c>
      <c r="CS44" s="587"/>
      <c r="CT44" s="587"/>
      <c r="CU44" s="587"/>
      <c r="CV44" s="587"/>
      <c r="CW44" s="587"/>
      <c r="CX44" s="587"/>
      <c r="CY44" s="588"/>
      <c r="CZ44" s="589">
        <v>13.2</v>
      </c>
      <c r="DA44" s="590"/>
      <c r="DB44" s="590"/>
      <c r="DC44" s="591"/>
      <c r="DD44" s="592">
        <v>1659264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335</v>
      </c>
      <c r="CG45" s="584"/>
      <c r="CH45" s="584"/>
      <c r="CI45" s="584"/>
      <c r="CJ45" s="584"/>
      <c r="CK45" s="584"/>
      <c r="CL45" s="584"/>
      <c r="CM45" s="584"/>
      <c r="CN45" s="584"/>
      <c r="CO45" s="584"/>
      <c r="CP45" s="584"/>
      <c r="CQ45" s="585"/>
      <c r="CR45" s="586">
        <v>3373251</v>
      </c>
      <c r="CS45" s="605"/>
      <c r="CT45" s="605"/>
      <c r="CU45" s="605"/>
      <c r="CV45" s="605"/>
      <c r="CW45" s="605"/>
      <c r="CX45" s="605"/>
      <c r="CY45" s="606"/>
      <c r="CZ45" s="589">
        <v>8</v>
      </c>
      <c r="DA45" s="607"/>
      <c r="DB45" s="607"/>
      <c r="DC45" s="608"/>
      <c r="DD45" s="592">
        <v>131024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336</v>
      </c>
      <c r="CG46" s="584"/>
      <c r="CH46" s="584"/>
      <c r="CI46" s="584"/>
      <c r="CJ46" s="584"/>
      <c r="CK46" s="584"/>
      <c r="CL46" s="584"/>
      <c r="CM46" s="584"/>
      <c r="CN46" s="584"/>
      <c r="CO46" s="584"/>
      <c r="CP46" s="584"/>
      <c r="CQ46" s="585"/>
      <c r="CR46" s="586">
        <v>2207338</v>
      </c>
      <c r="CS46" s="587"/>
      <c r="CT46" s="587"/>
      <c r="CU46" s="587"/>
      <c r="CV46" s="587"/>
      <c r="CW46" s="587"/>
      <c r="CX46" s="587"/>
      <c r="CY46" s="588"/>
      <c r="CZ46" s="589">
        <v>5.2</v>
      </c>
      <c r="DA46" s="590"/>
      <c r="DB46" s="590"/>
      <c r="DC46" s="591"/>
      <c r="DD46" s="592">
        <v>1528240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337</v>
      </c>
      <c r="CG47" s="584"/>
      <c r="CH47" s="584"/>
      <c r="CI47" s="584"/>
      <c r="CJ47" s="584"/>
      <c r="CK47" s="584"/>
      <c r="CL47" s="584"/>
      <c r="CM47" s="584"/>
      <c r="CN47" s="584"/>
      <c r="CO47" s="584"/>
      <c r="CP47" s="584"/>
      <c r="CQ47" s="585"/>
      <c r="CR47" s="586" t="s">
        <v>338</v>
      </c>
      <c r="CS47" s="605"/>
      <c r="CT47" s="605"/>
      <c r="CU47" s="605"/>
      <c r="CV47" s="605"/>
      <c r="CW47" s="605"/>
      <c r="CX47" s="605"/>
      <c r="CY47" s="606"/>
      <c r="CZ47" s="589" t="s">
        <v>338</v>
      </c>
      <c r="DA47" s="607"/>
      <c r="DB47" s="607"/>
      <c r="DC47" s="608"/>
      <c r="DD47" s="592" t="s">
        <v>338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338</v>
      </c>
      <c r="CS48" s="587"/>
      <c r="CT48" s="587"/>
      <c r="CU48" s="587"/>
      <c r="CV48" s="587"/>
      <c r="CW48" s="587"/>
      <c r="CX48" s="587"/>
      <c r="CY48" s="588"/>
      <c r="CZ48" s="589" t="s">
        <v>338</v>
      </c>
      <c r="DA48" s="590"/>
      <c r="DB48" s="590"/>
      <c r="DC48" s="591"/>
      <c r="DD48" s="592" t="s">
        <v>338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340</v>
      </c>
      <c r="CE49" s="568"/>
      <c r="CF49" s="568"/>
      <c r="CG49" s="568"/>
      <c r="CH49" s="568"/>
      <c r="CI49" s="568"/>
      <c r="CJ49" s="568"/>
      <c r="CK49" s="568"/>
      <c r="CL49" s="568"/>
      <c r="CM49" s="568"/>
      <c r="CN49" s="568"/>
      <c r="CO49" s="568"/>
      <c r="CP49" s="568"/>
      <c r="CQ49" s="569"/>
      <c r="CR49" s="570">
        <v>42136439</v>
      </c>
      <c r="CS49" s="571"/>
      <c r="CT49" s="571"/>
      <c r="CU49" s="571"/>
      <c r="CV49" s="571"/>
      <c r="CW49" s="571"/>
      <c r="CX49" s="571"/>
      <c r="CY49" s="572"/>
      <c r="CZ49" s="573">
        <v>100</v>
      </c>
      <c r="DA49" s="574"/>
      <c r="DB49" s="574"/>
      <c r="DC49" s="575"/>
      <c r="DD49" s="576">
        <v>27684187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S9" sqref="BS9:CG9"/>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342</v>
      </c>
      <c r="DK2" s="1104"/>
      <c r="DL2" s="1104"/>
      <c r="DM2" s="1104"/>
      <c r="DN2" s="1104"/>
      <c r="DO2" s="1105"/>
      <c r="DP2" s="200"/>
      <c r="DQ2" s="1103" t="s">
        <v>343</v>
      </c>
      <c r="DR2" s="1104"/>
      <c r="DS2" s="1104"/>
      <c r="DT2" s="1104"/>
      <c r="DU2" s="1104"/>
      <c r="DV2" s="1104"/>
      <c r="DW2" s="1104"/>
      <c r="DX2" s="1104"/>
      <c r="DY2" s="1104"/>
      <c r="DZ2" s="110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6" t="s">
        <v>344</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6"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1" t="s">
        <v>360</v>
      </c>
      <c r="DH5" s="1092"/>
      <c r="DI5" s="1092"/>
      <c r="DJ5" s="1092"/>
      <c r="DK5" s="1093"/>
      <c r="DL5" s="1091" t="s">
        <v>361</v>
      </c>
      <c r="DM5" s="1092"/>
      <c r="DN5" s="1092"/>
      <c r="DO5" s="1092"/>
      <c r="DP5" s="1093"/>
      <c r="DQ5" s="995" t="s">
        <v>362</v>
      </c>
      <c r="DR5" s="996"/>
      <c r="DS5" s="996"/>
      <c r="DT5" s="996"/>
      <c r="DU5" s="997"/>
      <c r="DV5" s="995" t="s">
        <v>353</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x14ac:dyDescent="0.15">
      <c r="A7" s="209">
        <v>1</v>
      </c>
      <c r="B7" s="1043" t="s">
        <v>363</v>
      </c>
      <c r="C7" s="1044"/>
      <c r="D7" s="1044"/>
      <c r="E7" s="1044"/>
      <c r="F7" s="1044"/>
      <c r="G7" s="1044"/>
      <c r="H7" s="1044"/>
      <c r="I7" s="1044"/>
      <c r="J7" s="1044"/>
      <c r="K7" s="1044"/>
      <c r="L7" s="1044"/>
      <c r="M7" s="1044"/>
      <c r="N7" s="1044"/>
      <c r="O7" s="1044"/>
      <c r="P7" s="1045"/>
      <c r="Q7" s="1097">
        <v>42873</v>
      </c>
      <c r="R7" s="1098"/>
      <c r="S7" s="1098"/>
      <c r="T7" s="1098"/>
      <c r="U7" s="1098"/>
      <c r="V7" s="1098">
        <v>42133</v>
      </c>
      <c r="W7" s="1098"/>
      <c r="X7" s="1098"/>
      <c r="Y7" s="1098"/>
      <c r="Z7" s="1098"/>
      <c r="AA7" s="1098">
        <v>740</v>
      </c>
      <c r="AB7" s="1098"/>
      <c r="AC7" s="1098"/>
      <c r="AD7" s="1098"/>
      <c r="AE7" s="1099"/>
      <c r="AF7" s="1100">
        <v>700</v>
      </c>
      <c r="AG7" s="1101"/>
      <c r="AH7" s="1101"/>
      <c r="AI7" s="1101"/>
      <c r="AJ7" s="1102"/>
      <c r="AK7" s="1084">
        <v>1162</v>
      </c>
      <c r="AL7" s="1085"/>
      <c r="AM7" s="1085"/>
      <c r="AN7" s="1085"/>
      <c r="AO7" s="1085"/>
      <c r="AP7" s="1085">
        <v>34881</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t="s">
        <v>542</v>
      </c>
      <c r="BT7" s="1089"/>
      <c r="BU7" s="1089"/>
      <c r="BV7" s="1089"/>
      <c r="BW7" s="1089"/>
      <c r="BX7" s="1089"/>
      <c r="BY7" s="1089"/>
      <c r="BZ7" s="1089"/>
      <c r="CA7" s="1089"/>
      <c r="CB7" s="1089"/>
      <c r="CC7" s="1089"/>
      <c r="CD7" s="1089"/>
      <c r="CE7" s="1089"/>
      <c r="CF7" s="1089"/>
      <c r="CG7" s="1090"/>
      <c r="CH7" s="1081">
        <v>3</v>
      </c>
      <c r="CI7" s="1082"/>
      <c r="CJ7" s="1082"/>
      <c r="CK7" s="1082"/>
      <c r="CL7" s="1083"/>
      <c r="CM7" s="1081">
        <v>131</v>
      </c>
      <c r="CN7" s="1082"/>
      <c r="CO7" s="1082"/>
      <c r="CP7" s="1082"/>
      <c r="CQ7" s="1083"/>
      <c r="CR7" s="1081">
        <v>50</v>
      </c>
      <c r="CS7" s="1082"/>
      <c r="CT7" s="1082"/>
      <c r="CU7" s="1082"/>
      <c r="CV7" s="1083"/>
      <c r="CW7" s="1081" t="s">
        <v>544</v>
      </c>
      <c r="CX7" s="1082"/>
      <c r="CY7" s="1082"/>
      <c r="CZ7" s="1082"/>
      <c r="DA7" s="1083"/>
      <c r="DB7" s="1081" t="s">
        <v>546</v>
      </c>
      <c r="DC7" s="1082"/>
      <c r="DD7" s="1082"/>
      <c r="DE7" s="1082"/>
      <c r="DF7" s="1083"/>
      <c r="DG7" s="1081" t="s">
        <v>546</v>
      </c>
      <c r="DH7" s="1082"/>
      <c r="DI7" s="1082"/>
      <c r="DJ7" s="1082"/>
      <c r="DK7" s="1083"/>
      <c r="DL7" s="1081" t="s">
        <v>546</v>
      </c>
      <c r="DM7" s="1082"/>
      <c r="DN7" s="1082"/>
      <c r="DO7" s="1082"/>
      <c r="DP7" s="1083"/>
      <c r="DQ7" s="1081" t="s">
        <v>546</v>
      </c>
      <c r="DR7" s="1082"/>
      <c r="DS7" s="1082"/>
      <c r="DT7" s="1082"/>
      <c r="DU7" s="1083"/>
      <c r="DV7" s="1108"/>
      <c r="DW7" s="1109"/>
      <c r="DX7" s="1109"/>
      <c r="DY7" s="1109"/>
      <c r="DZ7" s="1110"/>
      <c r="EA7" s="205"/>
    </row>
    <row r="8" spans="1:131" s="206" customFormat="1" ht="26.25" customHeight="1" x14ac:dyDescent="0.15">
      <c r="A8" s="212">
        <v>2</v>
      </c>
      <c r="B8" s="1025" t="s">
        <v>364</v>
      </c>
      <c r="C8" s="1026"/>
      <c r="D8" s="1026"/>
      <c r="E8" s="1026"/>
      <c r="F8" s="1026"/>
      <c r="G8" s="1026"/>
      <c r="H8" s="1026"/>
      <c r="I8" s="1026"/>
      <c r="J8" s="1026"/>
      <c r="K8" s="1026"/>
      <c r="L8" s="1026"/>
      <c r="M8" s="1026"/>
      <c r="N8" s="1026"/>
      <c r="O8" s="1026"/>
      <c r="P8" s="1027"/>
      <c r="Q8" s="1037">
        <v>541</v>
      </c>
      <c r="R8" s="1038"/>
      <c r="S8" s="1038"/>
      <c r="T8" s="1038"/>
      <c r="U8" s="1038"/>
      <c r="V8" s="1038">
        <v>540</v>
      </c>
      <c r="W8" s="1038"/>
      <c r="X8" s="1038"/>
      <c r="Y8" s="1038"/>
      <c r="Z8" s="1038"/>
      <c r="AA8" s="1038">
        <v>1</v>
      </c>
      <c r="AB8" s="1038"/>
      <c r="AC8" s="1038"/>
      <c r="AD8" s="1038"/>
      <c r="AE8" s="1039"/>
      <c r="AF8" s="1031">
        <v>1</v>
      </c>
      <c r="AG8" s="1032"/>
      <c r="AH8" s="1032"/>
      <c r="AI8" s="1032"/>
      <c r="AJ8" s="1033"/>
      <c r="AK8" s="1079" t="s">
        <v>534</v>
      </c>
      <c r="AL8" s="1080"/>
      <c r="AM8" s="1080"/>
      <c r="AN8" s="1080"/>
      <c r="AO8" s="1080"/>
      <c r="AP8" s="1080" t="s">
        <v>535</v>
      </c>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8" t="s">
        <v>548</v>
      </c>
      <c r="BT8" s="1009"/>
      <c r="BU8" s="1009"/>
      <c r="BV8" s="1009"/>
      <c r="BW8" s="1009"/>
      <c r="BX8" s="1009"/>
      <c r="BY8" s="1009"/>
      <c r="BZ8" s="1009"/>
      <c r="CA8" s="1009"/>
      <c r="CB8" s="1009"/>
      <c r="CC8" s="1009"/>
      <c r="CD8" s="1009"/>
      <c r="CE8" s="1009"/>
      <c r="CF8" s="1009"/>
      <c r="CG8" s="1010"/>
      <c r="CH8" s="983">
        <v>6</v>
      </c>
      <c r="CI8" s="984"/>
      <c r="CJ8" s="984"/>
      <c r="CK8" s="984"/>
      <c r="CL8" s="985"/>
      <c r="CM8" s="983">
        <v>53</v>
      </c>
      <c r="CN8" s="984"/>
      <c r="CO8" s="984"/>
      <c r="CP8" s="984"/>
      <c r="CQ8" s="985"/>
      <c r="CR8" s="983">
        <v>15</v>
      </c>
      <c r="CS8" s="984"/>
      <c r="CT8" s="984"/>
      <c r="CU8" s="984"/>
      <c r="CV8" s="985"/>
      <c r="CW8" s="983">
        <v>40</v>
      </c>
      <c r="CX8" s="984"/>
      <c r="CY8" s="984"/>
      <c r="CZ8" s="984"/>
      <c r="DA8" s="985"/>
      <c r="DB8" s="983" t="s">
        <v>545</v>
      </c>
      <c r="DC8" s="984"/>
      <c r="DD8" s="984"/>
      <c r="DE8" s="984"/>
      <c r="DF8" s="985"/>
      <c r="DG8" s="983" t="s">
        <v>545</v>
      </c>
      <c r="DH8" s="984"/>
      <c r="DI8" s="984"/>
      <c r="DJ8" s="984"/>
      <c r="DK8" s="985"/>
      <c r="DL8" s="983" t="s">
        <v>545</v>
      </c>
      <c r="DM8" s="984"/>
      <c r="DN8" s="984"/>
      <c r="DO8" s="984"/>
      <c r="DP8" s="985"/>
      <c r="DQ8" s="983" t="s">
        <v>545</v>
      </c>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8" t="s">
        <v>543</v>
      </c>
      <c r="BT9" s="1009"/>
      <c r="BU9" s="1009"/>
      <c r="BV9" s="1009"/>
      <c r="BW9" s="1009"/>
      <c r="BX9" s="1009"/>
      <c r="BY9" s="1009"/>
      <c r="BZ9" s="1009"/>
      <c r="CA9" s="1009"/>
      <c r="CB9" s="1009"/>
      <c r="CC9" s="1009"/>
      <c r="CD9" s="1009"/>
      <c r="CE9" s="1009"/>
      <c r="CF9" s="1009"/>
      <c r="CG9" s="1010"/>
      <c r="CH9" s="983">
        <v>8</v>
      </c>
      <c r="CI9" s="984"/>
      <c r="CJ9" s="984"/>
      <c r="CK9" s="984"/>
      <c r="CL9" s="985"/>
      <c r="CM9" s="983">
        <v>89</v>
      </c>
      <c r="CN9" s="984"/>
      <c r="CO9" s="984"/>
      <c r="CP9" s="984"/>
      <c r="CQ9" s="985"/>
      <c r="CR9" s="983">
        <v>22</v>
      </c>
      <c r="CS9" s="984"/>
      <c r="CT9" s="984"/>
      <c r="CU9" s="984"/>
      <c r="CV9" s="985"/>
      <c r="CW9" s="983" t="s">
        <v>545</v>
      </c>
      <c r="CX9" s="984"/>
      <c r="CY9" s="984"/>
      <c r="CZ9" s="984"/>
      <c r="DA9" s="985"/>
      <c r="DB9" s="983" t="s">
        <v>546</v>
      </c>
      <c r="DC9" s="984"/>
      <c r="DD9" s="984"/>
      <c r="DE9" s="984"/>
      <c r="DF9" s="985"/>
      <c r="DG9" s="983" t="s">
        <v>546</v>
      </c>
      <c r="DH9" s="984"/>
      <c r="DI9" s="984"/>
      <c r="DJ9" s="984"/>
      <c r="DK9" s="985"/>
      <c r="DL9" s="983" t="s">
        <v>546</v>
      </c>
      <c r="DM9" s="984"/>
      <c r="DN9" s="984"/>
      <c r="DO9" s="984"/>
      <c r="DP9" s="985"/>
      <c r="DQ9" s="983" t="s">
        <v>546</v>
      </c>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4"/>
      <c r="R22" s="1075"/>
      <c r="S22" s="1075"/>
      <c r="T22" s="1075"/>
      <c r="U22" s="1075"/>
      <c r="V22" s="1075"/>
      <c r="W22" s="1075"/>
      <c r="X22" s="1075"/>
      <c r="Y22" s="1075"/>
      <c r="Z22" s="1075"/>
      <c r="AA22" s="1075"/>
      <c r="AB22" s="1075"/>
      <c r="AC22" s="1075"/>
      <c r="AD22" s="1075"/>
      <c r="AE22" s="1076"/>
      <c r="AF22" s="1031"/>
      <c r="AG22" s="1032"/>
      <c r="AH22" s="1032"/>
      <c r="AI22" s="1032"/>
      <c r="AJ22" s="1033"/>
      <c r="AK22" s="1070"/>
      <c r="AL22" s="1071"/>
      <c r="AM22" s="1071"/>
      <c r="AN22" s="1071"/>
      <c r="AO22" s="1071"/>
      <c r="AP22" s="1071"/>
      <c r="AQ22" s="1071"/>
      <c r="AR22" s="1071"/>
      <c r="AS22" s="1071"/>
      <c r="AT22" s="1071"/>
      <c r="AU22" s="1072"/>
      <c r="AV22" s="1072"/>
      <c r="AW22" s="1072"/>
      <c r="AX22" s="1072"/>
      <c r="AY22" s="1073"/>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366</v>
      </c>
      <c r="B23" s="938" t="s">
        <v>367</v>
      </c>
      <c r="C23" s="939"/>
      <c r="D23" s="939"/>
      <c r="E23" s="939"/>
      <c r="F23" s="939"/>
      <c r="G23" s="939"/>
      <c r="H23" s="939"/>
      <c r="I23" s="939"/>
      <c r="J23" s="939"/>
      <c r="K23" s="939"/>
      <c r="L23" s="939"/>
      <c r="M23" s="939"/>
      <c r="N23" s="939"/>
      <c r="O23" s="939"/>
      <c r="P23" s="940"/>
      <c r="Q23" s="1061">
        <v>42877</v>
      </c>
      <c r="R23" s="1062"/>
      <c r="S23" s="1062"/>
      <c r="T23" s="1062"/>
      <c r="U23" s="1062"/>
      <c r="V23" s="1062">
        <v>42136</v>
      </c>
      <c r="W23" s="1062"/>
      <c r="X23" s="1062"/>
      <c r="Y23" s="1062"/>
      <c r="Z23" s="1062"/>
      <c r="AA23" s="1062">
        <v>741</v>
      </c>
      <c r="AB23" s="1062"/>
      <c r="AC23" s="1062"/>
      <c r="AD23" s="1062"/>
      <c r="AE23" s="1063"/>
      <c r="AF23" s="1064">
        <v>701</v>
      </c>
      <c r="AG23" s="1062"/>
      <c r="AH23" s="1062"/>
      <c r="AI23" s="1062"/>
      <c r="AJ23" s="1065"/>
      <c r="AK23" s="1066"/>
      <c r="AL23" s="1067"/>
      <c r="AM23" s="1067"/>
      <c r="AN23" s="1067"/>
      <c r="AO23" s="1067"/>
      <c r="AP23" s="1062">
        <v>34881</v>
      </c>
      <c r="AQ23" s="1062"/>
      <c r="AR23" s="1062"/>
      <c r="AS23" s="1062"/>
      <c r="AT23" s="1062"/>
      <c r="AU23" s="1068"/>
      <c r="AV23" s="1068"/>
      <c r="AW23" s="1068"/>
      <c r="AX23" s="1068"/>
      <c r="AY23" s="1069"/>
      <c r="AZ23" s="1058" t="s">
        <v>112</v>
      </c>
      <c r="BA23" s="1059"/>
      <c r="BB23" s="1059"/>
      <c r="BC23" s="1059"/>
      <c r="BD23" s="1060"/>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7" t="s">
        <v>368</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6" t="s">
        <v>369</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346</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2" t="s">
        <v>373</v>
      </c>
      <c r="AG26" s="1002"/>
      <c r="AH26" s="1002"/>
      <c r="AI26" s="1002"/>
      <c r="AJ26" s="1053"/>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4"/>
      <c r="AG27" s="1005"/>
      <c r="AH27" s="1005"/>
      <c r="AI27" s="1005"/>
      <c r="AJ27" s="1055"/>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3" t="s">
        <v>378</v>
      </c>
      <c r="C28" s="1044"/>
      <c r="D28" s="1044"/>
      <c r="E28" s="1044"/>
      <c r="F28" s="1044"/>
      <c r="G28" s="1044"/>
      <c r="H28" s="1044"/>
      <c r="I28" s="1044"/>
      <c r="J28" s="1044"/>
      <c r="K28" s="1044"/>
      <c r="L28" s="1044"/>
      <c r="M28" s="1044"/>
      <c r="N28" s="1044"/>
      <c r="O28" s="1044"/>
      <c r="P28" s="1045"/>
      <c r="Q28" s="1046">
        <v>13863</v>
      </c>
      <c r="R28" s="1047"/>
      <c r="S28" s="1047"/>
      <c r="T28" s="1047"/>
      <c r="U28" s="1047"/>
      <c r="V28" s="1047">
        <v>13421</v>
      </c>
      <c r="W28" s="1047"/>
      <c r="X28" s="1047"/>
      <c r="Y28" s="1047"/>
      <c r="Z28" s="1047"/>
      <c r="AA28" s="1047">
        <v>442</v>
      </c>
      <c r="AB28" s="1047"/>
      <c r="AC28" s="1047"/>
      <c r="AD28" s="1047"/>
      <c r="AE28" s="1048"/>
      <c r="AF28" s="1049">
        <v>442</v>
      </c>
      <c r="AG28" s="1047"/>
      <c r="AH28" s="1047"/>
      <c r="AI28" s="1047"/>
      <c r="AJ28" s="1050"/>
      <c r="AK28" s="1051">
        <v>924</v>
      </c>
      <c r="AL28" s="1040"/>
      <c r="AM28" s="1040"/>
      <c r="AN28" s="1040"/>
      <c r="AO28" s="1040"/>
      <c r="AP28" s="1040" t="s">
        <v>536</v>
      </c>
      <c r="AQ28" s="1040"/>
      <c r="AR28" s="1040"/>
      <c r="AS28" s="1040"/>
      <c r="AT28" s="1040"/>
      <c r="AU28" s="1040" t="s">
        <v>536</v>
      </c>
      <c r="AV28" s="1040"/>
      <c r="AW28" s="1040"/>
      <c r="AX28" s="1040"/>
      <c r="AY28" s="1040"/>
      <c r="AZ28" s="1040" t="s">
        <v>536</v>
      </c>
      <c r="BA28" s="1040"/>
      <c r="BB28" s="1040"/>
      <c r="BC28" s="1040"/>
      <c r="BD28" s="1040"/>
      <c r="BE28" s="1041"/>
      <c r="BF28" s="1041"/>
      <c r="BG28" s="1041"/>
      <c r="BH28" s="1041"/>
      <c r="BI28" s="1042"/>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379</v>
      </c>
      <c r="C29" s="1026"/>
      <c r="D29" s="1026"/>
      <c r="E29" s="1026"/>
      <c r="F29" s="1026"/>
      <c r="G29" s="1026"/>
      <c r="H29" s="1026"/>
      <c r="I29" s="1026"/>
      <c r="J29" s="1026"/>
      <c r="K29" s="1026"/>
      <c r="L29" s="1026"/>
      <c r="M29" s="1026"/>
      <c r="N29" s="1026"/>
      <c r="O29" s="1026"/>
      <c r="P29" s="1027"/>
      <c r="Q29" s="1037">
        <v>8080</v>
      </c>
      <c r="R29" s="1038"/>
      <c r="S29" s="1038"/>
      <c r="T29" s="1038"/>
      <c r="U29" s="1038"/>
      <c r="V29" s="1038">
        <v>8029</v>
      </c>
      <c r="W29" s="1038"/>
      <c r="X29" s="1038"/>
      <c r="Y29" s="1038"/>
      <c r="Z29" s="1038"/>
      <c r="AA29" s="1038">
        <v>51</v>
      </c>
      <c r="AB29" s="1038"/>
      <c r="AC29" s="1038"/>
      <c r="AD29" s="1038"/>
      <c r="AE29" s="1039"/>
      <c r="AF29" s="1031">
        <v>51</v>
      </c>
      <c r="AG29" s="1032"/>
      <c r="AH29" s="1032"/>
      <c r="AI29" s="1032"/>
      <c r="AJ29" s="1033"/>
      <c r="AK29" s="974">
        <v>1147</v>
      </c>
      <c r="AL29" s="965"/>
      <c r="AM29" s="965"/>
      <c r="AN29" s="965"/>
      <c r="AO29" s="965"/>
      <c r="AP29" s="965" t="s">
        <v>535</v>
      </c>
      <c r="AQ29" s="965"/>
      <c r="AR29" s="965"/>
      <c r="AS29" s="965"/>
      <c r="AT29" s="965"/>
      <c r="AU29" s="965" t="s">
        <v>535</v>
      </c>
      <c r="AV29" s="965"/>
      <c r="AW29" s="965"/>
      <c r="AX29" s="965"/>
      <c r="AY29" s="965"/>
      <c r="AZ29" s="965" t="s">
        <v>535</v>
      </c>
      <c r="BA29" s="965"/>
      <c r="BB29" s="965"/>
      <c r="BC29" s="965"/>
      <c r="BD29" s="965"/>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380</v>
      </c>
      <c r="C30" s="1026"/>
      <c r="D30" s="1026"/>
      <c r="E30" s="1026"/>
      <c r="F30" s="1026"/>
      <c r="G30" s="1026"/>
      <c r="H30" s="1026"/>
      <c r="I30" s="1026"/>
      <c r="J30" s="1026"/>
      <c r="K30" s="1026"/>
      <c r="L30" s="1026"/>
      <c r="M30" s="1026"/>
      <c r="N30" s="1026"/>
      <c r="O30" s="1026"/>
      <c r="P30" s="1027"/>
      <c r="Q30" s="1037">
        <v>1425</v>
      </c>
      <c r="R30" s="1038"/>
      <c r="S30" s="1038"/>
      <c r="T30" s="1038"/>
      <c r="U30" s="1038"/>
      <c r="V30" s="1038">
        <v>1421</v>
      </c>
      <c r="W30" s="1038"/>
      <c r="X30" s="1038"/>
      <c r="Y30" s="1038"/>
      <c r="Z30" s="1038"/>
      <c r="AA30" s="1038">
        <v>4</v>
      </c>
      <c r="AB30" s="1038"/>
      <c r="AC30" s="1038"/>
      <c r="AD30" s="1038"/>
      <c r="AE30" s="1039"/>
      <c r="AF30" s="1031">
        <v>4</v>
      </c>
      <c r="AG30" s="1032"/>
      <c r="AH30" s="1032"/>
      <c r="AI30" s="1032"/>
      <c r="AJ30" s="1033"/>
      <c r="AK30" s="974">
        <v>287</v>
      </c>
      <c r="AL30" s="965"/>
      <c r="AM30" s="965"/>
      <c r="AN30" s="965"/>
      <c r="AO30" s="965"/>
      <c r="AP30" s="965" t="s">
        <v>537</v>
      </c>
      <c r="AQ30" s="965"/>
      <c r="AR30" s="965"/>
      <c r="AS30" s="965"/>
      <c r="AT30" s="965"/>
      <c r="AU30" s="965" t="s">
        <v>537</v>
      </c>
      <c r="AV30" s="965"/>
      <c r="AW30" s="965"/>
      <c r="AX30" s="965"/>
      <c r="AY30" s="965"/>
      <c r="AZ30" s="965" t="s">
        <v>537</v>
      </c>
      <c r="BA30" s="965"/>
      <c r="BB30" s="965"/>
      <c r="BC30" s="965"/>
      <c r="BD30" s="965"/>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381</v>
      </c>
      <c r="C31" s="1026"/>
      <c r="D31" s="1026"/>
      <c r="E31" s="1026"/>
      <c r="F31" s="1026"/>
      <c r="G31" s="1026"/>
      <c r="H31" s="1026"/>
      <c r="I31" s="1026"/>
      <c r="J31" s="1026"/>
      <c r="K31" s="1026"/>
      <c r="L31" s="1026"/>
      <c r="M31" s="1026"/>
      <c r="N31" s="1026"/>
      <c r="O31" s="1026"/>
      <c r="P31" s="1027"/>
      <c r="Q31" s="1037">
        <v>7151</v>
      </c>
      <c r="R31" s="1038"/>
      <c r="S31" s="1038"/>
      <c r="T31" s="1038"/>
      <c r="U31" s="1038"/>
      <c r="V31" s="1038">
        <v>7064</v>
      </c>
      <c r="W31" s="1038"/>
      <c r="X31" s="1038"/>
      <c r="Y31" s="1038"/>
      <c r="Z31" s="1038"/>
      <c r="AA31" s="1038">
        <v>87</v>
      </c>
      <c r="AB31" s="1038"/>
      <c r="AC31" s="1038"/>
      <c r="AD31" s="1038"/>
      <c r="AE31" s="1039"/>
      <c r="AF31" s="1031" t="s">
        <v>112</v>
      </c>
      <c r="AG31" s="1032"/>
      <c r="AH31" s="1032"/>
      <c r="AI31" s="1032"/>
      <c r="AJ31" s="1033"/>
      <c r="AK31" s="974">
        <v>1030</v>
      </c>
      <c r="AL31" s="965"/>
      <c r="AM31" s="965"/>
      <c r="AN31" s="965"/>
      <c r="AO31" s="965"/>
      <c r="AP31" s="965">
        <v>7914</v>
      </c>
      <c r="AQ31" s="965"/>
      <c r="AR31" s="965"/>
      <c r="AS31" s="965"/>
      <c r="AT31" s="965"/>
      <c r="AU31" s="965">
        <v>5366</v>
      </c>
      <c r="AV31" s="965"/>
      <c r="AW31" s="965"/>
      <c r="AX31" s="965"/>
      <c r="AY31" s="965"/>
      <c r="AZ31" s="965" t="s">
        <v>535</v>
      </c>
      <c r="BA31" s="965"/>
      <c r="BB31" s="965"/>
      <c r="BC31" s="965"/>
      <c r="BD31" s="965"/>
      <c r="BE31" s="1020" t="s">
        <v>382</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383</v>
      </c>
      <c r="C32" s="1026"/>
      <c r="D32" s="1026"/>
      <c r="E32" s="1026"/>
      <c r="F32" s="1026"/>
      <c r="G32" s="1026"/>
      <c r="H32" s="1026"/>
      <c r="I32" s="1026"/>
      <c r="J32" s="1026"/>
      <c r="K32" s="1026"/>
      <c r="L32" s="1026"/>
      <c r="M32" s="1026"/>
      <c r="N32" s="1026"/>
      <c r="O32" s="1026"/>
      <c r="P32" s="1027"/>
      <c r="Q32" s="1037">
        <v>2277</v>
      </c>
      <c r="R32" s="1038"/>
      <c r="S32" s="1038"/>
      <c r="T32" s="1038"/>
      <c r="U32" s="1038"/>
      <c r="V32" s="1038">
        <v>2067</v>
      </c>
      <c r="W32" s="1038"/>
      <c r="X32" s="1038"/>
      <c r="Y32" s="1038"/>
      <c r="Z32" s="1038"/>
      <c r="AA32" s="1038">
        <v>210</v>
      </c>
      <c r="AB32" s="1038"/>
      <c r="AC32" s="1038"/>
      <c r="AD32" s="1038"/>
      <c r="AE32" s="1039"/>
      <c r="AF32" s="1031">
        <v>1140</v>
      </c>
      <c r="AG32" s="1032"/>
      <c r="AH32" s="1032"/>
      <c r="AI32" s="1032"/>
      <c r="AJ32" s="1033"/>
      <c r="AK32" s="974">
        <v>7</v>
      </c>
      <c r="AL32" s="965"/>
      <c r="AM32" s="965"/>
      <c r="AN32" s="965"/>
      <c r="AO32" s="965"/>
      <c r="AP32" s="965">
        <v>3498</v>
      </c>
      <c r="AQ32" s="965"/>
      <c r="AR32" s="965"/>
      <c r="AS32" s="965"/>
      <c r="AT32" s="965"/>
      <c r="AU32" s="965">
        <v>52</v>
      </c>
      <c r="AV32" s="965"/>
      <c r="AW32" s="965"/>
      <c r="AX32" s="965"/>
      <c r="AY32" s="965"/>
      <c r="AZ32" s="965" t="s">
        <v>535</v>
      </c>
      <c r="BA32" s="965"/>
      <c r="BB32" s="965"/>
      <c r="BC32" s="965"/>
      <c r="BD32" s="965"/>
      <c r="BE32" s="1020" t="s">
        <v>382</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384</v>
      </c>
      <c r="C33" s="1026"/>
      <c r="D33" s="1026"/>
      <c r="E33" s="1026"/>
      <c r="F33" s="1026"/>
      <c r="G33" s="1026"/>
      <c r="H33" s="1026"/>
      <c r="I33" s="1026"/>
      <c r="J33" s="1026"/>
      <c r="K33" s="1026"/>
      <c r="L33" s="1026"/>
      <c r="M33" s="1026"/>
      <c r="N33" s="1026"/>
      <c r="O33" s="1026"/>
      <c r="P33" s="1027"/>
      <c r="Q33" s="1037">
        <v>2563</v>
      </c>
      <c r="R33" s="1038"/>
      <c r="S33" s="1038"/>
      <c r="T33" s="1038"/>
      <c r="U33" s="1038"/>
      <c r="V33" s="1038">
        <v>2379</v>
      </c>
      <c r="W33" s="1038"/>
      <c r="X33" s="1038"/>
      <c r="Y33" s="1038"/>
      <c r="Z33" s="1038"/>
      <c r="AA33" s="1038">
        <v>184</v>
      </c>
      <c r="AB33" s="1038"/>
      <c r="AC33" s="1038"/>
      <c r="AD33" s="1038"/>
      <c r="AE33" s="1039"/>
      <c r="AF33" s="1031">
        <v>1053</v>
      </c>
      <c r="AG33" s="1032"/>
      <c r="AH33" s="1032"/>
      <c r="AI33" s="1032"/>
      <c r="AJ33" s="1033"/>
      <c r="AK33" s="974">
        <v>1232</v>
      </c>
      <c r="AL33" s="965"/>
      <c r="AM33" s="965"/>
      <c r="AN33" s="965"/>
      <c r="AO33" s="965"/>
      <c r="AP33" s="965">
        <v>14520</v>
      </c>
      <c r="AQ33" s="965"/>
      <c r="AR33" s="965"/>
      <c r="AS33" s="965"/>
      <c r="AT33" s="965"/>
      <c r="AU33" s="965">
        <v>10222</v>
      </c>
      <c r="AV33" s="965"/>
      <c r="AW33" s="965"/>
      <c r="AX33" s="965"/>
      <c r="AY33" s="965"/>
      <c r="AZ33" s="965" t="s">
        <v>537</v>
      </c>
      <c r="BA33" s="965"/>
      <c r="BB33" s="965"/>
      <c r="BC33" s="965"/>
      <c r="BD33" s="965"/>
      <c r="BE33" s="1020" t="s">
        <v>382</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385</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2689</v>
      </c>
      <c r="AG63" s="953"/>
      <c r="AH63" s="953"/>
      <c r="AI63" s="953"/>
      <c r="AJ63" s="1018"/>
      <c r="AK63" s="1019"/>
      <c r="AL63" s="957"/>
      <c r="AM63" s="957"/>
      <c r="AN63" s="957"/>
      <c r="AO63" s="957"/>
      <c r="AP63" s="953">
        <v>25931</v>
      </c>
      <c r="AQ63" s="953"/>
      <c r="AR63" s="953"/>
      <c r="AS63" s="953"/>
      <c r="AT63" s="953"/>
      <c r="AU63" s="953">
        <v>15640</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388</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389</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538</v>
      </c>
      <c r="C68" s="980"/>
      <c r="D68" s="980"/>
      <c r="E68" s="980"/>
      <c r="F68" s="980"/>
      <c r="G68" s="980"/>
      <c r="H68" s="980"/>
      <c r="I68" s="980"/>
      <c r="J68" s="980"/>
      <c r="K68" s="980"/>
      <c r="L68" s="980"/>
      <c r="M68" s="980"/>
      <c r="N68" s="980"/>
      <c r="O68" s="980"/>
      <c r="P68" s="981"/>
      <c r="Q68" s="982">
        <v>45</v>
      </c>
      <c r="R68" s="976"/>
      <c r="S68" s="976"/>
      <c r="T68" s="976"/>
      <c r="U68" s="976"/>
      <c r="V68" s="976">
        <v>31</v>
      </c>
      <c r="W68" s="976"/>
      <c r="X68" s="976"/>
      <c r="Y68" s="976"/>
      <c r="Z68" s="976"/>
      <c r="AA68" s="976">
        <v>14</v>
      </c>
      <c r="AB68" s="976"/>
      <c r="AC68" s="976"/>
      <c r="AD68" s="976"/>
      <c r="AE68" s="976"/>
      <c r="AF68" s="976">
        <v>14</v>
      </c>
      <c r="AG68" s="976"/>
      <c r="AH68" s="976"/>
      <c r="AI68" s="976"/>
      <c r="AJ68" s="976"/>
      <c r="AK68" s="976" t="s">
        <v>541</v>
      </c>
      <c r="AL68" s="976"/>
      <c r="AM68" s="976"/>
      <c r="AN68" s="976"/>
      <c r="AO68" s="976"/>
      <c r="AP68" s="976" t="s">
        <v>535</v>
      </c>
      <c r="AQ68" s="976"/>
      <c r="AR68" s="976"/>
      <c r="AS68" s="976"/>
      <c r="AT68" s="976"/>
      <c r="AU68" s="976" t="s">
        <v>535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539</v>
      </c>
      <c r="C69" s="969"/>
      <c r="D69" s="969"/>
      <c r="E69" s="969"/>
      <c r="F69" s="969"/>
      <c r="G69" s="969"/>
      <c r="H69" s="969"/>
      <c r="I69" s="969"/>
      <c r="J69" s="969"/>
      <c r="K69" s="969"/>
      <c r="L69" s="969"/>
      <c r="M69" s="969"/>
      <c r="N69" s="969"/>
      <c r="O69" s="969"/>
      <c r="P69" s="970"/>
      <c r="Q69" s="971">
        <v>35</v>
      </c>
      <c r="R69" s="965"/>
      <c r="S69" s="965"/>
      <c r="T69" s="965"/>
      <c r="U69" s="965"/>
      <c r="V69" s="965">
        <v>30</v>
      </c>
      <c r="W69" s="965"/>
      <c r="X69" s="965"/>
      <c r="Y69" s="965"/>
      <c r="Z69" s="965"/>
      <c r="AA69" s="965">
        <v>5</v>
      </c>
      <c r="AB69" s="965"/>
      <c r="AC69" s="965"/>
      <c r="AD69" s="965"/>
      <c r="AE69" s="965"/>
      <c r="AF69" s="965">
        <v>5</v>
      </c>
      <c r="AG69" s="965"/>
      <c r="AH69" s="965"/>
      <c r="AI69" s="965"/>
      <c r="AJ69" s="965"/>
      <c r="AK69" s="965" t="s">
        <v>535</v>
      </c>
      <c r="AL69" s="965"/>
      <c r="AM69" s="965"/>
      <c r="AN69" s="965"/>
      <c r="AO69" s="965"/>
      <c r="AP69" s="965" t="s">
        <v>535</v>
      </c>
      <c r="AQ69" s="965"/>
      <c r="AR69" s="965"/>
      <c r="AS69" s="965"/>
      <c r="AT69" s="965"/>
      <c r="AU69" s="965" t="s">
        <v>535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540</v>
      </c>
      <c r="C70" s="969"/>
      <c r="D70" s="969"/>
      <c r="E70" s="969"/>
      <c r="F70" s="969"/>
      <c r="G70" s="969"/>
      <c r="H70" s="969"/>
      <c r="I70" s="969"/>
      <c r="J70" s="969"/>
      <c r="K70" s="969"/>
      <c r="L70" s="969"/>
      <c r="M70" s="969"/>
      <c r="N70" s="969"/>
      <c r="O70" s="969"/>
      <c r="P70" s="970"/>
      <c r="Q70" s="971">
        <v>32</v>
      </c>
      <c r="R70" s="965"/>
      <c r="S70" s="965"/>
      <c r="T70" s="965"/>
      <c r="U70" s="965"/>
      <c r="V70" s="965">
        <v>30</v>
      </c>
      <c r="W70" s="965"/>
      <c r="X70" s="965"/>
      <c r="Y70" s="965"/>
      <c r="Z70" s="965"/>
      <c r="AA70" s="965">
        <v>2</v>
      </c>
      <c r="AB70" s="965"/>
      <c r="AC70" s="965"/>
      <c r="AD70" s="965"/>
      <c r="AE70" s="965"/>
      <c r="AF70" s="965">
        <v>2</v>
      </c>
      <c r="AG70" s="965"/>
      <c r="AH70" s="965"/>
      <c r="AI70" s="965"/>
      <c r="AJ70" s="965"/>
      <c r="AK70" s="965" t="s">
        <v>535</v>
      </c>
      <c r="AL70" s="965"/>
      <c r="AM70" s="965"/>
      <c r="AN70" s="965"/>
      <c r="AO70" s="965"/>
      <c r="AP70" s="965" t="s">
        <v>535</v>
      </c>
      <c r="AQ70" s="965"/>
      <c r="AR70" s="965"/>
      <c r="AS70" s="965"/>
      <c r="AT70" s="965"/>
      <c r="AU70" s="965" t="s">
        <v>535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21</v>
      </c>
      <c r="AG88" s="953"/>
      <c r="AH88" s="953"/>
      <c r="AI88" s="953"/>
      <c r="AJ88" s="953"/>
      <c r="AK88" s="957"/>
      <c r="AL88" s="957"/>
      <c r="AM88" s="957"/>
      <c r="AN88" s="957"/>
      <c r="AO88" s="957"/>
      <c r="AP88" s="953" t="s">
        <v>541</v>
      </c>
      <c r="AQ88" s="953"/>
      <c r="AR88" s="953"/>
      <c r="AS88" s="953"/>
      <c r="AT88" s="953"/>
      <c r="AU88" s="953" t="s">
        <v>535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87</v>
      </c>
      <c r="CS102" s="945"/>
      <c r="CT102" s="945"/>
      <c r="CU102" s="945"/>
      <c r="CV102" s="946"/>
      <c r="CW102" s="944">
        <v>40</v>
      </c>
      <c r="CX102" s="945"/>
      <c r="CY102" s="945"/>
      <c r="CZ102" s="945"/>
      <c r="DA102" s="946"/>
      <c r="DB102" s="944" t="s">
        <v>547</v>
      </c>
      <c r="DC102" s="945"/>
      <c r="DD102" s="945"/>
      <c r="DE102" s="945"/>
      <c r="DF102" s="946"/>
      <c r="DG102" s="944" t="s">
        <v>546</v>
      </c>
      <c r="DH102" s="945"/>
      <c r="DI102" s="945"/>
      <c r="DJ102" s="945"/>
      <c r="DK102" s="946"/>
      <c r="DL102" s="944" t="s">
        <v>546</v>
      </c>
      <c r="DM102" s="945"/>
      <c r="DN102" s="945"/>
      <c r="DO102" s="945"/>
      <c r="DP102" s="946"/>
      <c r="DQ102" s="944" t="s">
        <v>546</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285</v>
      </c>
      <c r="AG109" s="886"/>
      <c r="AH109" s="886"/>
      <c r="AI109" s="886"/>
      <c r="AJ109" s="887"/>
      <c r="AK109" s="888" t="s">
        <v>284</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285</v>
      </c>
      <c r="BW109" s="886"/>
      <c r="BX109" s="886"/>
      <c r="BY109" s="886"/>
      <c r="BZ109" s="887"/>
      <c r="CA109" s="888" t="s">
        <v>284</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285</v>
      </c>
      <c r="DM109" s="886"/>
      <c r="DN109" s="886"/>
      <c r="DO109" s="886"/>
      <c r="DP109" s="887"/>
      <c r="DQ109" s="888" t="s">
        <v>284</v>
      </c>
      <c r="DR109" s="886"/>
      <c r="DS109" s="886"/>
      <c r="DT109" s="886"/>
      <c r="DU109" s="887"/>
      <c r="DV109" s="888" t="s">
        <v>400</v>
      </c>
      <c r="DW109" s="886"/>
      <c r="DX109" s="886"/>
      <c r="DY109" s="886"/>
      <c r="DZ109" s="917"/>
    </row>
    <row r="110" spans="1:131" s="197" customFormat="1" ht="26.25" customHeight="1" x14ac:dyDescent="0.15">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4825557</v>
      </c>
      <c r="AB110" s="871"/>
      <c r="AC110" s="871"/>
      <c r="AD110" s="871"/>
      <c r="AE110" s="872"/>
      <c r="AF110" s="873">
        <v>4802785</v>
      </c>
      <c r="AG110" s="871"/>
      <c r="AH110" s="871"/>
      <c r="AI110" s="871"/>
      <c r="AJ110" s="872"/>
      <c r="AK110" s="873">
        <v>4777828</v>
      </c>
      <c r="AL110" s="871"/>
      <c r="AM110" s="871"/>
      <c r="AN110" s="871"/>
      <c r="AO110" s="872"/>
      <c r="AP110" s="874">
        <v>22.9</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36773328</v>
      </c>
      <c r="BR110" s="798"/>
      <c r="BS110" s="798"/>
      <c r="BT110" s="798"/>
      <c r="BU110" s="798"/>
      <c r="BV110" s="798">
        <v>35573773</v>
      </c>
      <c r="BW110" s="798"/>
      <c r="BX110" s="798"/>
      <c r="BY110" s="798"/>
      <c r="BZ110" s="798"/>
      <c r="CA110" s="798">
        <v>34880944</v>
      </c>
      <c r="CB110" s="798"/>
      <c r="CC110" s="798"/>
      <c r="CD110" s="798"/>
      <c r="CE110" s="798"/>
      <c r="CF110" s="859">
        <v>167.4</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858032</v>
      </c>
      <c r="BR111" s="769"/>
      <c r="BS111" s="769"/>
      <c r="BT111" s="769"/>
      <c r="BU111" s="769"/>
      <c r="BV111" s="769">
        <v>724315</v>
      </c>
      <c r="BW111" s="769"/>
      <c r="BX111" s="769"/>
      <c r="BY111" s="769"/>
      <c r="BZ111" s="769"/>
      <c r="CA111" s="769">
        <v>1638690</v>
      </c>
      <c r="CB111" s="769"/>
      <c r="CC111" s="769"/>
      <c r="CD111" s="769"/>
      <c r="CE111" s="769"/>
      <c r="CF111" s="846">
        <v>7.9</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16532609</v>
      </c>
      <c r="BR112" s="769"/>
      <c r="BS112" s="769"/>
      <c r="BT112" s="769"/>
      <c r="BU112" s="769"/>
      <c r="BV112" s="769">
        <v>15879325</v>
      </c>
      <c r="BW112" s="769"/>
      <c r="BX112" s="769"/>
      <c r="BY112" s="769"/>
      <c r="BZ112" s="769"/>
      <c r="CA112" s="769">
        <v>15640243</v>
      </c>
      <c r="CB112" s="769"/>
      <c r="CC112" s="769"/>
      <c r="CD112" s="769"/>
      <c r="CE112" s="769"/>
      <c r="CF112" s="846">
        <v>75.099999999999994</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1743223</v>
      </c>
      <c r="AB113" s="907"/>
      <c r="AC113" s="907"/>
      <c r="AD113" s="907"/>
      <c r="AE113" s="908"/>
      <c r="AF113" s="909">
        <v>1685025</v>
      </c>
      <c r="AG113" s="907"/>
      <c r="AH113" s="907"/>
      <c r="AI113" s="907"/>
      <c r="AJ113" s="908"/>
      <c r="AK113" s="909">
        <v>1691749</v>
      </c>
      <c r="AL113" s="907"/>
      <c r="AM113" s="907"/>
      <c r="AN113" s="907"/>
      <c r="AO113" s="908"/>
      <c r="AP113" s="910">
        <v>8.1</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1827</v>
      </c>
      <c r="BR113" s="769"/>
      <c r="BS113" s="769"/>
      <c r="BT113" s="769"/>
      <c r="BU113" s="769"/>
      <c r="BV113" s="769">
        <v>303</v>
      </c>
      <c r="BW113" s="769"/>
      <c r="BX113" s="769"/>
      <c r="BY113" s="769"/>
      <c r="BZ113" s="769"/>
      <c r="CA113" s="769" t="s">
        <v>112</v>
      </c>
      <c r="CB113" s="769"/>
      <c r="CC113" s="769"/>
      <c r="CD113" s="769"/>
      <c r="CE113" s="769"/>
      <c r="CF113" s="846" t="s">
        <v>112</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280</v>
      </c>
      <c r="AB114" s="782"/>
      <c r="AC114" s="782"/>
      <c r="AD114" s="782"/>
      <c r="AE114" s="783"/>
      <c r="AF114" s="784">
        <v>105</v>
      </c>
      <c r="AG114" s="782"/>
      <c r="AH114" s="782"/>
      <c r="AI114" s="782"/>
      <c r="AJ114" s="783"/>
      <c r="AK114" s="784">
        <v>16</v>
      </c>
      <c r="AL114" s="782"/>
      <c r="AM114" s="782"/>
      <c r="AN114" s="782"/>
      <c r="AO114" s="783"/>
      <c r="AP114" s="752">
        <v>0</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5471059</v>
      </c>
      <c r="BR114" s="769"/>
      <c r="BS114" s="769"/>
      <c r="BT114" s="769"/>
      <c r="BU114" s="769"/>
      <c r="BV114" s="769">
        <v>6066419</v>
      </c>
      <c r="BW114" s="769"/>
      <c r="BX114" s="769"/>
      <c r="BY114" s="769"/>
      <c r="BZ114" s="769"/>
      <c r="CA114" s="769">
        <v>4760877</v>
      </c>
      <c r="CB114" s="769"/>
      <c r="CC114" s="769"/>
      <c r="CD114" s="769"/>
      <c r="CE114" s="769"/>
      <c r="CF114" s="846">
        <v>22.8</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167770</v>
      </c>
      <c r="AB115" s="907"/>
      <c r="AC115" s="907"/>
      <c r="AD115" s="907"/>
      <c r="AE115" s="908"/>
      <c r="AF115" s="909">
        <v>136540</v>
      </c>
      <c r="AG115" s="907"/>
      <c r="AH115" s="907"/>
      <c r="AI115" s="907"/>
      <c r="AJ115" s="908"/>
      <c r="AK115" s="909">
        <v>134135</v>
      </c>
      <c r="AL115" s="907"/>
      <c r="AM115" s="907"/>
      <c r="AN115" s="907"/>
      <c r="AO115" s="908"/>
      <c r="AP115" s="910">
        <v>0.6</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180</v>
      </c>
      <c r="AB116" s="782"/>
      <c r="AC116" s="782"/>
      <c r="AD116" s="782"/>
      <c r="AE116" s="783"/>
      <c r="AF116" s="784">
        <v>16</v>
      </c>
      <c r="AG116" s="782"/>
      <c r="AH116" s="782"/>
      <c r="AI116" s="782"/>
      <c r="AJ116" s="783"/>
      <c r="AK116" s="784">
        <v>145</v>
      </c>
      <c r="AL116" s="782"/>
      <c r="AM116" s="782"/>
      <c r="AN116" s="782"/>
      <c r="AO116" s="783"/>
      <c r="AP116" s="752">
        <v>0</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851104</v>
      </c>
      <c r="DH116" s="782"/>
      <c r="DI116" s="782"/>
      <c r="DJ116" s="782"/>
      <c r="DK116" s="783"/>
      <c r="DL116" s="784">
        <v>719353</v>
      </c>
      <c r="DM116" s="782"/>
      <c r="DN116" s="782"/>
      <c r="DO116" s="782"/>
      <c r="DP116" s="783"/>
      <c r="DQ116" s="784">
        <v>636279</v>
      </c>
      <c r="DR116" s="782"/>
      <c r="DS116" s="782"/>
      <c r="DT116" s="782"/>
      <c r="DU116" s="783"/>
      <c r="DV116" s="752">
        <v>3.1</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6737010</v>
      </c>
      <c r="AB117" s="893"/>
      <c r="AC117" s="893"/>
      <c r="AD117" s="893"/>
      <c r="AE117" s="894"/>
      <c r="AF117" s="896">
        <v>6624471</v>
      </c>
      <c r="AG117" s="893"/>
      <c r="AH117" s="893"/>
      <c r="AI117" s="893"/>
      <c r="AJ117" s="894"/>
      <c r="AK117" s="896">
        <v>6603873</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285</v>
      </c>
      <c r="AG118" s="886"/>
      <c r="AH118" s="886"/>
      <c r="AI118" s="886"/>
      <c r="AJ118" s="887"/>
      <c r="AK118" s="888" t="s">
        <v>284</v>
      </c>
      <c r="AL118" s="886"/>
      <c r="AM118" s="886"/>
      <c r="AN118" s="886"/>
      <c r="AO118" s="887"/>
      <c r="AP118" s="889" t="s">
        <v>400</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428</v>
      </c>
      <c r="BP118" s="836"/>
      <c r="BQ118" s="855">
        <v>59636855</v>
      </c>
      <c r="BR118" s="856"/>
      <c r="BS118" s="856"/>
      <c r="BT118" s="856"/>
      <c r="BU118" s="856"/>
      <c r="BV118" s="856">
        <v>58244135</v>
      </c>
      <c r="BW118" s="856"/>
      <c r="BX118" s="856"/>
      <c r="BY118" s="856"/>
      <c r="BZ118" s="856"/>
      <c r="CA118" s="856">
        <v>56920754</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9267090</v>
      </c>
      <c r="BR119" s="798"/>
      <c r="BS119" s="798"/>
      <c r="BT119" s="798"/>
      <c r="BU119" s="798"/>
      <c r="BV119" s="798">
        <v>9361111</v>
      </c>
      <c r="BW119" s="798"/>
      <c r="BX119" s="798"/>
      <c r="BY119" s="798"/>
      <c r="BZ119" s="798"/>
      <c r="CA119" s="798">
        <v>8998216</v>
      </c>
      <c r="CB119" s="798"/>
      <c r="CC119" s="798"/>
      <c r="CD119" s="798"/>
      <c r="CE119" s="798"/>
      <c r="CF119" s="859">
        <v>43.2</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6928</v>
      </c>
      <c r="DH119" s="715"/>
      <c r="DI119" s="715"/>
      <c r="DJ119" s="715"/>
      <c r="DK119" s="716"/>
      <c r="DL119" s="717">
        <v>4962</v>
      </c>
      <c r="DM119" s="715"/>
      <c r="DN119" s="715"/>
      <c r="DO119" s="715"/>
      <c r="DP119" s="716"/>
      <c r="DQ119" s="717">
        <v>1002411</v>
      </c>
      <c r="DR119" s="715"/>
      <c r="DS119" s="715"/>
      <c r="DT119" s="715"/>
      <c r="DU119" s="716"/>
      <c r="DV119" s="805">
        <v>4.8</v>
      </c>
      <c r="DW119" s="806"/>
      <c r="DX119" s="806"/>
      <c r="DY119" s="806"/>
      <c r="DZ119" s="807"/>
    </row>
    <row r="120" spans="1:130" s="197" customFormat="1" ht="26.25" customHeight="1" x14ac:dyDescent="0.15">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7325014</v>
      </c>
      <c r="BR120" s="769"/>
      <c r="BS120" s="769"/>
      <c r="BT120" s="769"/>
      <c r="BU120" s="769"/>
      <c r="BV120" s="769">
        <v>6931208</v>
      </c>
      <c r="BW120" s="769"/>
      <c r="BX120" s="769"/>
      <c r="BY120" s="769"/>
      <c r="BZ120" s="769"/>
      <c r="CA120" s="769">
        <v>7033960</v>
      </c>
      <c r="CB120" s="769"/>
      <c r="CC120" s="769"/>
      <c r="CD120" s="769"/>
      <c r="CE120" s="769"/>
      <c r="CF120" s="846">
        <v>33.799999999999997</v>
      </c>
      <c r="CG120" s="847"/>
      <c r="CH120" s="847"/>
      <c r="CI120" s="847"/>
      <c r="CJ120" s="847"/>
      <c r="CK120" s="848" t="s">
        <v>434</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10563102</v>
      </c>
      <c r="DH120" s="798"/>
      <c r="DI120" s="798"/>
      <c r="DJ120" s="798"/>
      <c r="DK120" s="798"/>
      <c r="DL120" s="798">
        <v>10303735</v>
      </c>
      <c r="DM120" s="798"/>
      <c r="DN120" s="798"/>
      <c r="DO120" s="798"/>
      <c r="DP120" s="798"/>
      <c r="DQ120" s="798">
        <v>10221858</v>
      </c>
      <c r="DR120" s="798"/>
      <c r="DS120" s="798"/>
      <c r="DT120" s="798"/>
      <c r="DU120" s="798"/>
      <c r="DV120" s="799">
        <v>49.1</v>
      </c>
      <c r="DW120" s="799"/>
      <c r="DX120" s="799"/>
      <c r="DY120" s="799"/>
      <c r="DZ120" s="800"/>
    </row>
    <row r="121" spans="1:130" s="197" customFormat="1" ht="26.25" customHeight="1" x14ac:dyDescent="0.15">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31448</v>
      </c>
      <c r="AB121" s="782"/>
      <c r="AC121" s="782"/>
      <c r="AD121" s="782"/>
      <c r="AE121" s="783"/>
      <c r="AF121" s="784">
        <v>1966</v>
      </c>
      <c r="AG121" s="782"/>
      <c r="AH121" s="782"/>
      <c r="AI121" s="782"/>
      <c r="AJ121" s="783"/>
      <c r="AK121" s="784">
        <v>1966</v>
      </c>
      <c r="AL121" s="782"/>
      <c r="AM121" s="782"/>
      <c r="AN121" s="782"/>
      <c r="AO121" s="783"/>
      <c r="AP121" s="752">
        <v>0</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34360488</v>
      </c>
      <c r="BR121" s="856"/>
      <c r="BS121" s="856"/>
      <c r="BT121" s="856"/>
      <c r="BU121" s="856"/>
      <c r="BV121" s="856">
        <v>34143661</v>
      </c>
      <c r="BW121" s="856"/>
      <c r="BX121" s="856"/>
      <c r="BY121" s="856"/>
      <c r="BZ121" s="856"/>
      <c r="CA121" s="856">
        <v>33835137</v>
      </c>
      <c r="CB121" s="856"/>
      <c r="CC121" s="856"/>
      <c r="CD121" s="856"/>
      <c r="CE121" s="856"/>
      <c r="CF121" s="857">
        <v>162.4</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5923938</v>
      </c>
      <c r="DH121" s="769"/>
      <c r="DI121" s="769"/>
      <c r="DJ121" s="769"/>
      <c r="DK121" s="769"/>
      <c r="DL121" s="769">
        <v>5525220</v>
      </c>
      <c r="DM121" s="769"/>
      <c r="DN121" s="769"/>
      <c r="DO121" s="769"/>
      <c r="DP121" s="769"/>
      <c r="DQ121" s="769">
        <v>5365909</v>
      </c>
      <c r="DR121" s="769"/>
      <c r="DS121" s="769"/>
      <c r="DT121" s="769"/>
      <c r="DU121" s="769"/>
      <c r="DV121" s="821">
        <v>25.7</v>
      </c>
      <c r="DW121" s="821"/>
      <c r="DX121" s="821"/>
      <c r="DY121" s="821"/>
      <c r="DZ121" s="822"/>
    </row>
    <row r="122" spans="1:130" s="197" customFormat="1" ht="26.25" customHeight="1" x14ac:dyDescent="0.15">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437</v>
      </c>
      <c r="BP122" s="836"/>
      <c r="BQ122" s="837">
        <v>50952592</v>
      </c>
      <c r="BR122" s="838"/>
      <c r="BS122" s="838"/>
      <c r="BT122" s="838"/>
      <c r="BU122" s="838"/>
      <c r="BV122" s="838">
        <v>50435980</v>
      </c>
      <c r="BW122" s="838"/>
      <c r="BX122" s="838"/>
      <c r="BY122" s="838"/>
      <c r="BZ122" s="838"/>
      <c r="CA122" s="838">
        <v>49867313</v>
      </c>
      <c r="CB122" s="838"/>
      <c r="CC122" s="838"/>
      <c r="CD122" s="838"/>
      <c r="CE122" s="838"/>
      <c r="CF122" s="741"/>
      <c r="CG122" s="742"/>
      <c r="CH122" s="742"/>
      <c r="CI122" s="742"/>
      <c r="CJ122" s="839"/>
      <c r="CK122" s="849"/>
      <c r="CL122" s="810"/>
      <c r="CM122" s="810"/>
      <c r="CN122" s="810"/>
      <c r="CO122" s="811"/>
      <c r="CP122" s="826" t="s">
        <v>438</v>
      </c>
      <c r="CQ122" s="827"/>
      <c r="CR122" s="827"/>
      <c r="CS122" s="827"/>
      <c r="CT122" s="827"/>
      <c r="CU122" s="827"/>
      <c r="CV122" s="827"/>
      <c r="CW122" s="827"/>
      <c r="CX122" s="827"/>
      <c r="CY122" s="827"/>
      <c r="CZ122" s="827"/>
      <c r="DA122" s="827"/>
      <c r="DB122" s="827"/>
      <c r="DC122" s="827"/>
      <c r="DD122" s="827"/>
      <c r="DE122" s="827"/>
      <c r="DF122" s="828"/>
      <c r="DG122" s="768">
        <v>45569</v>
      </c>
      <c r="DH122" s="769"/>
      <c r="DI122" s="769"/>
      <c r="DJ122" s="769"/>
      <c r="DK122" s="769"/>
      <c r="DL122" s="769">
        <v>50370</v>
      </c>
      <c r="DM122" s="769"/>
      <c r="DN122" s="769"/>
      <c r="DO122" s="769"/>
      <c r="DP122" s="769"/>
      <c r="DQ122" s="769">
        <v>52476</v>
      </c>
      <c r="DR122" s="769"/>
      <c r="DS122" s="769"/>
      <c r="DT122" s="769"/>
      <c r="DU122" s="769"/>
      <c r="DV122" s="821">
        <v>0.3</v>
      </c>
      <c r="DW122" s="821"/>
      <c r="DX122" s="821"/>
      <c r="DY122" s="821"/>
      <c r="DZ122" s="822"/>
    </row>
    <row r="123" spans="1:130" s="197" customFormat="1" ht="26.25" customHeight="1" thickBot="1" x14ac:dyDescent="0.2">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133149</v>
      </c>
      <c r="AB123" s="782"/>
      <c r="AC123" s="782"/>
      <c r="AD123" s="782"/>
      <c r="AE123" s="783"/>
      <c r="AF123" s="784">
        <v>131750</v>
      </c>
      <c r="AG123" s="782"/>
      <c r="AH123" s="782"/>
      <c r="AI123" s="782"/>
      <c r="AJ123" s="783"/>
      <c r="AK123" s="784">
        <v>129540</v>
      </c>
      <c r="AL123" s="782"/>
      <c r="AM123" s="782"/>
      <c r="AN123" s="782"/>
      <c r="AO123" s="783"/>
      <c r="AP123" s="752">
        <v>0.6</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41.9</v>
      </c>
      <c r="BR123" s="830"/>
      <c r="BS123" s="830"/>
      <c r="BT123" s="830"/>
      <c r="BU123" s="830"/>
      <c r="BV123" s="830">
        <v>37.6</v>
      </c>
      <c r="BW123" s="830"/>
      <c r="BX123" s="830"/>
      <c r="BY123" s="830"/>
      <c r="BZ123" s="830"/>
      <c r="CA123" s="830">
        <v>33.799999999999997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3173</v>
      </c>
      <c r="AB127" s="782"/>
      <c r="AC127" s="782"/>
      <c r="AD127" s="782"/>
      <c r="AE127" s="783"/>
      <c r="AF127" s="784">
        <v>2824</v>
      </c>
      <c r="AG127" s="782"/>
      <c r="AH127" s="782"/>
      <c r="AI127" s="782"/>
      <c r="AJ127" s="783"/>
      <c r="AK127" s="784">
        <v>2629</v>
      </c>
      <c r="AL127" s="782"/>
      <c r="AM127" s="782"/>
      <c r="AN127" s="782"/>
      <c r="AO127" s="783"/>
      <c r="AP127" s="752">
        <v>0</v>
      </c>
      <c r="AQ127" s="753"/>
      <c r="AR127" s="753"/>
      <c r="AS127" s="753"/>
      <c r="AT127" s="754"/>
      <c r="AU127" s="233"/>
      <c r="AV127" s="233"/>
      <c r="AW127" s="233"/>
      <c r="AX127" s="755" t="s">
        <v>449</v>
      </c>
      <c r="AY127" s="756"/>
      <c r="AZ127" s="756"/>
      <c r="BA127" s="756"/>
      <c r="BB127" s="756"/>
      <c r="BC127" s="756"/>
      <c r="BD127" s="756"/>
      <c r="BE127" s="757"/>
      <c r="BF127" s="758" t="s">
        <v>112</v>
      </c>
      <c r="BG127" s="759"/>
      <c r="BH127" s="759"/>
      <c r="BI127" s="759"/>
      <c r="BJ127" s="759"/>
      <c r="BK127" s="759"/>
      <c r="BL127" s="760"/>
      <c r="BM127" s="758">
        <v>12.13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654794</v>
      </c>
      <c r="AB128" s="722"/>
      <c r="AC128" s="722"/>
      <c r="AD128" s="722"/>
      <c r="AE128" s="723"/>
      <c r="AF128" s="724">
        <v>636571</v>
      </c>
      <c r="AG128" s="722"/>
      <c r="AH128" s="722"/>
      <c r="AI128" s="722"/>
      <c r="AJ128" s="723"/>
      <c r="AK128" s="724">
        <v>665435</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112</v>
      </c>
      <c r="BG128" s="789"/>
      <c r="BH128" s="789"/>
      <c r="BI128" s="789"/>
      <c r="BJ128" s="789"/>
      <c r="BK128" s="789"/>
      <c r="BL128" s="790"/>
      <c r="BM128" s="788">
        <v>17.13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24306124</v>
      </c>
      <c r="AB129" s="782"/>
      <c r="AC129" s="782"/>
      <c r="AD129" s="782"/>
      <c r="AE129" s="783"/>
      <c r="AF129" s="784">
        <v>24261576</v>
      </c>
      <c r="AG129" s="782"/>
      <c r="AH129" s="782"/>
      <c r="AI129" s="782"/>
      <c r="AJ129" s="783"/>
      <c r="AK129" s="784">
        <v>24380945</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11.7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3610448</v>
      </c>
      <c r="AB130" s="782"/>
      <c r="AC130" s="782"/>
      <c r="AD130" s="782"/>
      <c r="AE130" s="783"/>
      <c r="AF130" s="784">
        <v>3548591</v>
      </c>
      <c r="AG130" s="782"/>
      <c r="AH130" s="782"/>
      <c r="AI130" s="782"/>
      <c r="AJ130" s="783"/>
      <c r="AK130" s="784">
        <v>3541512</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33.799999999999997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20695676</v>
      </c>
      <c r="AB131" s="715"/>
      <c r="AC131" s="715"/>
      <c r="AD131" s="715"/>
      <c r="AE131" s="716"/>
      <c r="AF131" s="717">
        <v>20712985</v>
      </c>
      <c r="AG131" s="715"/>
      <c r="AH131" s="715"/>
      <c r="AI131" s="715"/>
      <c r="AJ131" s="716"/>
      <c r="AK131" s="717">
        <v>20839433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11.94340306</v>
      </c>
      <c r="AB132" s="738"/>
      <c r="AC132" s="738"/>
      <c r="AD132" s="738"/>
      <c r="AE132" s="739"/>
      <c r="AF132" s="740">
        <v>11.77671398</v>
      </c>
      <c r="AG132" s="738"/>
      <c r="AH132" s="738"/>
      <c r="AI132" s="738"/>
      <c r="AJ132" s="739"/>
      <c r="AK132" s="740">
        <v>11.50187723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11.6</v>
      </c>
      <c r="AB133" s="747"/>
      <c r="AC133" s="747"/>
      <c r="AD133" s="747"/>
      <c r="AE133" s="748"/>
      <c r="AF133" s="746">
        <v>11.7</v>
      </c>
      <c r="AG133" s="747"/>
      <c r="AH133" s="747"/>
      <c r="AI133" s="747"/>
      <c r="AJ133" s="748"/>
      <c r="AK133" s="746">
        <v>11.7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I76" sqref="AI76"/>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6" t="s">
        <v>465</v>
      </c>
      <c r="L7" s="254"/>
      <c r="M7" s="255" t="s">
        <v>466</v>
      </c>
      <c r="N7" s="256"/>
    </row>
    <row r="8" spans="1:16" x14ac:dyDescent="0.15">
      <c r="A8" s="248"/>
      <c r="B8" s="244"/>
      <c r="C8" s="244"/>
      <c r="D8" s="244"/>
      <c r="E8" s="244"/>
      <c r="F8" s="244"/>
      <c r="G8" s="257"/>
      <c r="H8" s="258"/>
      <c r="I8" s="258"/>
      <c r="J8" s="259"/>
      <c r="K8" s="1117"/>
      <c r="L8" s="260" t="s">
        <v>467</v>
      </c>
      <c r="M8" s="261" t="s">
        <v>468</v>
      </c>
      <c r="N8" s="262" t="s">
        <v>469</v>
      </c>
    </row>
    <row r="9" spans="1:16" x14ac:dyDescent="0.15">
      <c r="A9" s="248"/>
      <c r="B9" s="244"/>
      <c r="C9" s="244"/>
      <c r="D9" s="244"/>
      <c r="E9" s="244"/>
      <c r="F9" s="244"/>
      <c r="G9" s="1130" t="s">
        <v>470</v>
      </c>
      <c r="H9" s="1131"/>
      <c r="I9" s="1131"/>
      <c r="J9" s="1132"/>
      <c r="K9" s="263">
        <v>6514324</v>
      </c>
      <c r="L9" s="264">
        <v>53924</v>
      </c>
      <c r="M9" s="265">
        <v>58402</v>
      </c>
      <c r="N9" s="266">
        <v>-7.7</v>
      </c>
    </row>
    <row r="10" spans="1:16" x14ac:dyDescent="0.15">
      <c r="A10" s="248"/>
      <c r="B10" s="244"/>
      <c r="C10" s="244"/>
      <c r="D10" s="244"/>
      <c r="E10" s="244"/>
      <c r="F10" s="244"/>
      <c r="G10" s="1130" t="s">
        <v>471</v>
      </c>
      <c r="H10" s="1131"/>
      <c r="I10" s="1131"/>
      <c r="J10" s="1132"/>
      <c r="K10" s="267">
        <v>72710</v>
      </c>
      <c r="L10" s="268">
        <v>602</v>
      </c>
      <c r="M10" s="269">
        <v>4003</v>
      </c>
      <c r="N10" s="270">
        <v>-85</v>
      </c>
    </row>
    <row r="11" spans="1:16" ht="13.5" customHeight="1" x14ac:dyDescent="0.15">
      <c r="A11" s="248"/>
      <c r="B11" s="244"/>
      <c r="C11" s="244"/>
      <c r="D11" s="244"/>
      <c r="E11" s="244"/>
      <c r="F11" s="244"/>
      <c r="G11" s="1130" t="s">
        <v>472</v>
      </c>
      <c r="H11" s="1131"/>
      <c r="I11" s="1131"/>
      <c r="J11" s="1132"/>
      <c r="K11" s="267">
        <v>7842</v>
      </c>
      <c r="L11" s="268">
        <v>65</v>
      </c>
      <c r="M11" s="269">
        <v>3781</v>
      </c>
      <c r="N11" s="270">
        <v>-98.3</v>
      </c>
    </row>
    <row r="12" spans="1:16" ht="13.5" customHeight="1" x14ac:dyDescent="0.15">
      <c r="A12" s="248"/>
      <c r="B12" s="244"/>
      <c r="C12" s="244"/>
      <c r="D12" s="244"/>
      <c r="E12" s="244"/>
      <c r="F12" s="244"/>
      <c r="G12" s="1130" t="s">
        <v>473</v>
      </c>
      <c r="H12" s="1131"/>
      <c r="I12" s="1131"/>
      <c r="J12" s="1132"/>
      <c r="K12" s="267">
        <v>163812</v>
      </c>
      <c r="L12" s="268">
        <v>1356</v>
      </c>
      <c r="M12" s="269">
        <v>598</v>
      </c>
      <c r="N12" s="270">
        <v>126.8</v>
      </c>
    </row>
    <row r="13" spans="1:16" ht="13.5" customHeight="1" x14ac:dyDescent="0.15">
      <c r="A13" s="248"/>
      <c r="B13" s="244"/>
      <c r="C13" s="244"/>
      <c r="D13" s="244"/>
      <c r="E13" s="244"/>
      <c r="F13" s="244"/>
      <c r="G13" s="1130" t="s">
        <v>474</v>
      </c>
      <c r="H13" s="1131"/>
      <c r="I13" s="1131"/>
      <c r="J13" s="1132"/>
      <c r="K13" s="267" t="s">
        <v>475</v>
      </c>
      <c r="L13" s="268" t="s">
        <v>475</v>
      </c>
      <c r="M13" s="269">
        <v>1</v>
      </c>
      <c r="N13" s="270" t="s">
        <v>475</v>
      </c>
    </row>
    <row r="14" spans="1:16" ht="13.5" customHeight="1" x14ac:dyDescent="0.15">
      <c r="A14" s="248"/>
      <c r="B14" s="244"/>
      <c r="C14" s="244"/>
      <c r="D14" s="244"/>
      <c r="E14" s="244"/>
      <c r="F14" s="244"/>
      <c r="G14" s="1130" t="s">
        <v>476</v>
      </c>
      <c r="H14" s="1131"/>
      <c r="I14" s="1131"/>
      <c r="J14" s="1132"/>
      <c r="K14" s="267">
        <v>265414</v>
      </c>
      <c r="L14" s="268">
        <v>2197</v>
      </c>
      <c r="M14" s="269">
        <v>2386</v>
      </c>
      <c r="N14" s="270">
        <v>-7.9</v>
      </c>
    </row>
    <row r="15" spans="1:16" ht="13.5" customHeight="1" x14ac:dyDescent="0.15">
      <c r="A15" s="248"/>
      <c r="B15" s="244"/>
      <c r="C15" s="244"/>
      <c r="D15" s="244"/>
      <c r="E15" s="244"/>
      <c r="F15" s="244"/>
      <c r="G15" s="1130" t="s">
        <v>477</v>
      </c>
      <c r="H15" s="1131"/>
      <c r="I15" s="1131"/>
      <c r="J15" s="1132"/>
      <c r="K15" s="267">
        <v>113820</v>
      </c>
      <c r="L15" s="268">
        <v>942</v>
      </c>
      <c r="M15" s="269">
        <v>1344</v>
      </c>
      <c r="N15" s="270">
        <v>-29.9</v>
      </c>
    </row>
    <row r="16" spans="1:16" x14ac:dyDescent="0.15">
      <c r="A16" s="248"/>
      <c r="B16" s="244"/>
      <c r="C16" s="244"/>
      <c r="D16" s="244"/>
      <c r="E16" s="244"/>
      <c r="F16" s="244"/>
      <c r="G16" s="1133" t="s">
        <v>478</v>
      </c>
      <c r="H16" s="1134"/>
      <c r="I16" s="1134"/>
      <c r="J16" s="1135"/>
      <c r="K16" s="268">
        <v>-741556</v>
      </c>
      <c r="L16" s="268">
        <v>-6138</v>
      </c>
      <c r="M16" s="269">
        <v>-6701</v>
      </c>
      <c r="N16" s="270">
        <v>-8.4</v>
      </c>
    </row>
    <row r="17" spans="1:16" x14ac:dyDescent="0.15">
      <c r="A17" s="248"/>
      <c r="B17" s="244"/>
      <c r="C17" s="244"/>
      <c r="D17" s="244"/>
      <c r="E17" s="244"/>
      <c r="F17" s="244"/>
      <c r="G17" s="1133" t="s">
        <v>169</v>
      </c>
      <c r="H17" s="1134"/>
      <c r="I17" s="1134"/>
      <c r="J17" s="1135"/>
      <c r="K17" s="268">
        <v>6396366</v>
      </c>
      <c r="L17" s="268">
        <v>52948</v>
      </c>
      <c r="M17" s="269">
        <v>63814</v>
      </c>
      <c r="N17" s="270">
        <v>-17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27" t="s">
        <v>483</v>
      </c>
      <c r="H21" s="1128"/>
      <c r="I21" s="1128"/>
      <c r="J21" s="1129"/>
      <c r="K21" s="280">
        <v>5.75</v>
      </c>
      <c r="L21" s="281">
        <v>6.4</v>
      </c>
      <c r="M21" s="282">
        <v>-0.65</v>
      </c>
      <c r="N21" s="249"/>
      <c r="O21" s="283"/>
      <c r="P21" s="279"/>
    </row>
    <row r="22" spans="1:16" s="284" customFormat="1" x14ac:dyDescent="0.15">
      <c r="A22" s="279"/>
      <c r="B22" s="249"/>
      <c r="C22" s="249"/>
      <c r="D22" s="249"/>
      <c r="E22" s="249"/>
      <c r="F22" s="249"/>
      <c r="G22" s="1127" t="s">
        <v>484</v>
      </c>
      <c r="H22" s="1128"/>
      <c r="I22" s="1128"/>
      <c r="J22" s="1129"/>
      <c r="K22" s="285">
        <v>99.1</v>
      </c>
      <c r="L22" s="286">
        <v>98.9</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6" t="s">
        <v>465</v>
      </c>
      <c r="L30" s="254"/>
      <c r="M30" s="255" t="s">
        <v>466</v>
      </c>
      <c r="N30" s="256"/>
    </row>
    <row r="31" spans="1:16" x14ac:dyDescent="0.15">
      <c r="A31" s="248"/>
      <c r="B31" s="244"/>
      <c r="C31" s="244"/>
      <c r="D31" s="244"/>
      <c r="E31" s="244"/>
      <c r="F31" s="244"/>
      <c r="G31" s="257"/>
      <c r="H31" s="258"/>
      <c r="I31" s="258"/>
      <c r="J31" s="259"/>
      <c r="K31" s="1117"/>
      <c r="L31" s="260" t="s">
        <v>467</v>
      </c>
      <c r="M31" s="261" t="s">
        <v>468</v>
      </c>
      <c r="N31" s="262" t="s">
        <v>469</v>
      </c>
    </row>
    <row r="32" spans="1:16" ht="27" customHeight="1" x14ac:dyDescent="0.15">
      <c r="A32" s="248"/>
      <c r="B32" s="244"/>
      <c r="C32" s="244"/>
      <c r="D32" s="244"/>
      <c r="E32" s="244"/>
      <c r="F32" s="244"/>
      <c r="G32" s="1118" t="s">
        <v>488</v>
      </c>
      <c r="H32" s="1119"/>
      <c r="I32" s="1119"/>
      <c r="J32" s="1120"/>
      <c r="K32" s="294">
        <v>4777828</v>
      </c>
      <c r="L32" s="294">
        <v>39550</v>
      </c>
      <c r="M32" s="295">
        <v>38473</v>
      </c>
      <c r="N32" s="296">
        <v>2.8</v>
      </c>
    </row>
    <row r="33" spans="1:16" ht="13.5" customHeight="1" x14ac:dyDescent="0.15">
      <c r="A33" s="248"/>
      <c r="B33" s="244"/>
      <c r="C33" s="244"/>
      <c r="D33" s="244"/>
      <c r="E33" s="244"/>
      <c r="F33" s="244"/>
      <c r="G33" s="1118" t="s">
        <v>489</v>
      </c>
      <c r="H33" s="1119"/>
      <c r="I33" s="1119"/>
      <c r="J33" s="1120"/>
      <c r="K33" s="294" t="s">
        <v>475</v>
      </c>
      <c r="L33" s="294" t="s">
        <v>475</v>
      </c>
      <c r="M33" s="295" t="s">
        <v>475</v>
      </c>
      <c r="N33" s="296" t="s">
        <v>475</v>
      </c>
    </row>
    <row r="34" spans="1:16" ht="27" customHeight="1" x14ac:dyDescent="0.15">
      <c r="A34" s="248"/>
      <c r="B34" s="244"/>
      <c r="C34" s="244"/>
      <c r="D34" s="244"/>
      <c r="E34" s="244"/>
      <c r="F34" s="244"/>
      <c r="G34" s="1118" t="s">
        <v>490</v>
      </c>
      <c r="H34" s="1119"/>
      <c r="I34" s="1119"/>
      <c r="J34" s="1120"/>
      <c r="K34" s="294" t="s">
        <v>475</v>
      </c>
      <c r="L34" s="294" t="s">
        <v>475</v>
      </c>
      <c r="M34" s="295">
        <v>31</v>
      </c>
      <c r="N34" s="296" t="s">
        <v>475</v>
      </c>
    </row>
    <row r="35" spans="1:16" ht="27" customHeight="1" x14ac:dyDescent="0.15">
      <c r="A35" s="248"/>
      <c r="B35" s="244"/>
      <c r="C35" s="244"/>
      <c r="D35" s="244"/>
      <c r="E35" s="244"/>
      <c r="F35" s="244"/>
      <c r="G35" s="1118" t="s">
        <v>491</v>
      </c>
      <c r="H35" s="1119"/>
      <c r="I35" s="1119"/>
      <c r="J35" s="1120"/>
      <c r="K35" s="294">
        <v>1691749</v>
      </c>
      <c r="L35" s="294">
        <v>14004</v>
      </c>
      <c r="M35" s="295">
        <v>10015</v>
      </c>
      <c r="N35" s="296">
        <v>39.799999999999997</v>
      </c>
    </row>
    <row r="36" spans="1:16" ht="27" customHeight="1" x14ac:dyDescent="0.15">
      <c r="A36" s="248"/>
      <c r="B36" s="244"/>
      <c r="C36" s="244"/>
      <c r="D36" s="244"/>
      <c r="E36" s="244"/>
      <c r="F36" s="244"/>
      <c r="G36" s="1118" t="s">
        <v>492</v>
      </c>
      <c r="H36" s="1119"/>
      <c r="I36" s="1119"/>
      <c r="J36" s="1120"/>
      <c r="K36" s="294">
        <v>16</v>
      </c>
      <c r="L36" s="294">
        <v>0</v>
      </c>
      <c r="M36" s="295">
        <v>1507</v>
      </c>
      <c r="N36" s="296">
        <v>-100</v>
      </c>
    </row>
    <row r="37" spans="1:16" ht="13.5" customHeight="1" x14ac:dyDescent="0.15">
      <c r="A37" s="248"/>
      <c r="B37" s="244"/>
      <c r="C37" s="244"/>
      <c r="D37" s="244"/>
      <c r="E37" s="244"/>
      <c r="F37" s="244"/>
      <c r="G37" s="1118" t="s">
        <v>493</v>
      </c>
      <c r="H37" s="1119"/>
      <c r="I37" s="1119"/>
      <c r="J37" s="1120"/>
      <c r="K37" s="294">
        <v>134135</v>
      </c>
      <c r="L37" s="294">
        <v>1110</v>
      </c>
      <c r="M37" s="295">
        <v>1079</v>
      </c>
      <c r="N37" s="296">
        <v>2.9</v>
      </c>
    </row>
    <row r="38" spans="1:16" ht="27" customHeight="1" x14ac:dyDescent="0.15">
      <c r="A38" s="248"/>
      <c r="B38" s="244"/>
      <c r="C38" s="244"/>
      <c r="D38" s="244"/>
      <c r="E38" s="244"/>
      <c r="F38" s="244"/>
      <c r="G38" s="1121" t="s">
        <v>494</v>
      </c>
      <c r="H38" s="1122"/>
      <c r="I38" s="1122"/>
      <c r="J38" s="1123"/>
      <c r="K38" s="297">
        <v>145</v>
      </c>
      <c r="L38" s="297">
        <v>1</v>
      </c>
      <c r="M38" s="298">
        <v>5</v>
      </c>
      <c r="N38" s="299">
        <v>-80</v>
      </c>
      <c r="O38" s="293"/>
    </row>
    <row r="39" spans="1:16" x14ac:dyDescent="0.15">
      <c r="A39" s="248"/>
      <c r="B39" s="244"/>
      <c r="C39" s="244"/>
      <c r="D39" s="244"/>
      <c r="E39" s="244"/>
      <c r="F39" s="244"/>
      <c r="G39" s="1121" t="s">
        <v>495</v>
      </c>
      <c r="H39" s="1122"/>
      <c r="I39" s="1122"/>
      <c r="J39" s="1123"/>
      <c r="K39" s="300">
        <v>-665435</v>
      </c>
      <c r="L39" s="300">
        <v>-5508</v>
      </c>
      <c r="M39" s="301">
        <v>-7129</v>
      </c>
      <c r="N39" s="302">
        <v>-22.7</v>
      </c>
      <c r="O39" s="293"/>
    </row>
    <row r="40" spans="1:16" ht="27" customHeight="1" x14ac:dyDescent="0.15">
      <c r="A40" s="248"/>
      <c r="B40" s="244"/>
      <c r="C40" s="244"/>
      <c r="D40" s="244"/>
      <c r="E40" s="244"/>
      <c r="F40" s="244"/>
      <c r="G40" s="1118" t="s">
        <v>496</v>
      </c>
      <c r="H40" s="1119"/>
      <c r="I40" s="1119"/>
      <c r="J40" s="1120"/>
      <c r="K40" s="300">
        <v>-3541512</v>
      </c>
      <c r="L40" s="300">
        <v>-29316</v>
      </c>
      <c r="M40" s="301">
        <v>-30363</v>
      </c>
      <c r="N40" s="302">
        <v>-3.4</v>
      </c>
      <c r="O40" s="293"/>
    </row>
    <row r="41" spans="1:16" x14ac:dyDescent="0.15">
      <c r="A41" s="248"/>
      <c r="B41" s="244"/>
      <c r="C41" s="244"/>
      <c r="D41" s="244"/>
      <c r="E41" s="244"/>
      <c r="F41" s="244"/>
      <c r="G41" s="1124" t="s">
        <v>279</v>
      </c>
      <c r="H41" s="1125"/>
      <c r="I41" s="1125"/>
      <c r="J41" s="1126"/>
      <c r="K41" s="294">
        <v>2396926</v>
      </c>
      <c r="L41" s="300">
        <v>19841</v>
      </c>
      <c r="M41" s="301">
        <v>13618</v>
      </c>
      <c r="N41" s="302">
        <v>45.7</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1" t="s">
        <v>465</v>
      </c>
      <c r="J49" s="1113" t="s">
        <v>500</v>
      </c>
      <c r="K49" s="1114"/>
      <c r="L49" s="1114"/>
      <c r="M49" s="1114"/>
      <c r="N49" s="1115"/>
    </row>
    <row r="50" spans="1:14" x14ac:dyDescent="0.15">
      <c r="A50" s="248"/>
      <c r="B50" s="244"/>
      <c r="C50" s="244"/>
      <c r="D50" s="244"/>
      <c r="E50" s="244"/>
      <c r="F50" s="244"/>
      <c r="G50" s="312"/>
      <c r="H50" s="313"/>
      <c r="I50" s="1112"/>
      <c r="J50" s="314" t="s">
        <v>501</v>
      </c>
      <c r="K50" s="315" t="s">
        <v>502</v>
      </c>
      <c r="L50" s="316" t="s">
        <v>503</v>
      </c>
      <c r="M50" s="317" t="s">
        <v>504</v>
      </c>
      <c r="N50" s="318" t="s">
        <v>505</v>
      </c>
    </row>
    <row r="51" spans="1:14" x14ac:dyDescent="0.15">
      <c r="A51" s="248"/>
      <c r="B51" s="244"/>
      <c r="C51" s="244"/>
      <c r="D51" s="244"/>
      <c r="E51" s="244"/>
      <c r="F51" s="244"/>
      <c r="G51" s="310" t="s">
        <v>506</v>
      </c>
      <c r="H51" s="311"/>
      <c r="I51" s="319">
        <v>2824439</v>
      </c>
      <c r="J51" s="320">
        <v>23154</v>
      </c>
      <c r="K51" s="321">
        <v>19.5</v>
      </c>
      <c r="L51" s="322">
        <v>53925</v>
      </c>
      <c r="M51" s="323">
        <v>7.7</v>
      </c>
      <c r="N51" s="324">
        <v>11.8</v>
      </c>
    </row>
    <row r="52" spans="1:14" x14ac:dyDescent="0.15">
      <c r="A52" s="248"/>
      <c r="B52" s="244"/>
      <c r="C52" s="244"/>
      <c r="D52" s="244"/>
      <c r="E52" s="244"/>
      <c r="F52" s="244"/>
      <c r="G52" s="325"/>
      <c r="H52" s="326" t="s">
        <v>507</v>
      </c>
      <c r="I52" s="327">
        <v>2342735</v>
      </c>
      <c r="J52" s="328">
        <v>19205</v>
      </c>
      <c r="K52" s="329">
        <v>23</v>
      </c>
      <c r="L52" s="330">
        <v>34260</v>
      </c>
      <c r="M52" s="331">
        <v>13.9</v>
      </c>
      <c r="N52" s="332">
        <v>9.1</v>
      </c>
    </row>
    <row r="53" spans="1:14" x14ac:dyDescent="0.15">
      <c r="A53" s="248"/>
      <c r="B53" s="244"/>
      <c r="C53" s="244"/>
      <c r="D53" s="244"/>
      <c r="E53" s="244"/>
      <c r="F53" s="244"/>
      <c r="G53" s="310" t="s">
        <v>508</v>
      </c>
      <c r="H53" s="311"/>
      <c r="I53" s="319">
        <v>4913502</v>
      </c>
      <c r="J53" s="320">
        <v>40404</v>
      </c>
      <c r="K53" s="321">
        <v>74.5</v>
      </c>
      <c r="L53" s="322">
        <v>51263</v>
      </c>
      <c r="M53" s="323">
        <v>-4.9000000000000004</v>
      </c>
      <c r="N53" s="324">
        <v>79.400000000000006</v>
      </c>
    </row>
    <row r="54" spans="1:14" x14ac:dyDescent="0.15">
      <c r="A54" s="248"/>
      <c r="B54" s="244"/>
      <c r="C54" s="244"/>
      <c r="D54" s="244"/>
      <c r="E54" s="244"/>
      <c r="F54" s="244"/>
      <c r="G54" s="325"/>
      <c r="H54" s="326" t="s">
        <v>507</v>
      </c>
      <c r="I54" s="327">
        <v>4049219</v>
      </c>
      <c r="J54" s="328">
        <v>33297</v>
      </c>
      <c r="K54" s="329">
        <v>73.400000000000006</v>
      </c>
      <c r="L54" s="330">
        <v>29061</v>
      </c>
      <c r="M54" s="331">
        <v>-15.2</v>
      </c>
      <c r="N54" s="332">
        <v>88.6</v>
      </c>
    </row>
    <row r="55" spans="1:14" x14ac:dyDescent="0.15">
      <c r="A55" s="248"/>
      <c r="B55" s="244"/>
      <c r="C55" s="244"/>
      <c r="D55" s="244"/>
      <c r="E55" s="244"/>
      <c r="F55" s="244"/>
      <c r="G55" s="310" t="s">
        <v>509</v>
      </c>
      <c r="H55" s="311"/>
      <c r="I55" s="319">
        <v>2586173</v>
      </c>
      <c r="J55" s="320">
        <v>21384</v>
      </c>
      <c r="K55" s="321">
        <v>-47.1</v>
      </c>
      <c r="L55" s="322">
        <v>41433</v>
      </c>
      <c r="M55" s="323">
        <v>-19.2</v>
      </c>
      <c r="N55" s="324">
        <v>-27.9</v>
      </c>
    </row>
    <row r="56" spans="1:14" x14ac:dyDescent="0.15">
      <c r="A56" s="248"/>
      <c r="B56" s="244"/>
      <c r="C56" s="244"/>
      <c r="D56" s="244"/>
      <c r="E56" s="244"/>
      <c r="F56" s="244"/>
      <c r="G56" s="325"/>
      <c r="H56" s="326" t="s">
        <v>507</v>
      </c>
      <c r="I56" s="327">
        <v>2127489</v>
      </c>
      <c r="J56" s="328">
        <v>17591</v>
      </c>
      <c r="K56" s="329">
        <v>-47.2</v>
      </c>
      <c r="L56" s="330">
        <v>22351</v>
      </c>
      <c r="M56" s="331">
        <v>-23.1</v>
      </c>
      <c r="N56" s="332">
        <v>-24.1</v>
      </c>
    </row>
    <row r="57" spans="1:14" x14ac:dyDescent="0.15">
      <c r="A57" s="248"/>
      <c r="B57" s="244"/>
      <c r="C57" s="244"/>
      <c r="D57" s="244"/>
      <c r="E57" s="244"/>
      <c r="F57" s="244"/>
      <c r="G57" s="310" t="s">
        <v>510</v>
      </c>
      <c r="H57" s="311"/>
      <c r="I57" s="319">
        <v>3246379</v>
      </c>
      <c r="J57" s="320">
        <v>26864</v>
      </c>
      <c r="K57" s="321">
        <v>25.6</v>
      </c>
      <c r="L57" s="322">
        <v>43493</v>
      </c>
      <c r="M57" s="323">
        <v>5</v>
      </c>
      <c r="N57" s="324">
        <v>20.6</v>
      </c>
    </row>
    <row r="58" spans="1:14" x14ac:dyDescent="0.15">
      <c r="A58" s="248"/>
      <c r="B58" s="244"/>
      <c r="C58" s="244"/>
      <c r="D58" s="244"/>
      <c r="E58" s="244"/>
      <c r="F58" s="244"/>
      <c r="G58" s="325"/>
      <c r="H58" s="326" t="s">
        <v>507</v>
      </c>
      <c r="I58" s="327">
        <v>1916397</v>
      </c>
      <c r="J58" s="328">
        <v>15858</v>
      </c>
      <c r="K58" s="329">
        <v>-9.9</v>
      </c>
      <c r="L58" s="330">
        <v>23254</v>
      </c>
      <c r="M58" s="331">
        <v>4</v>
      </c>
      <c r="N58" s="332">
        <v>-13.9</v>
      </c>
    </row>
    <row r="59" spans="1:14" x14ac:dyDescent="0.15">
      <c r="A59" s="248"/>
      <c r="B59" s="244"/>
      <c r="C59" s="244"/>
      <c r="D59" s="244"/>
      <c r="E59" s="244"/>
      <c r="F59" s="244"/>
      <c r="G59" s="310" t="s">
        <v>511</v>
      </c>
      <c r="H59" s="311"/>
      <c r="I59" s="319">
        <v>5580589</v>
      </c>
      <c r="J59" s="320">
        <v>46195</v>
      </c>
      <c r="K59" s="321">
        <v>72</v>
      </c>
      <c r="L59" s="322">
        <v>50840</v>
      </c>
      <c r="M59" s="323">
        <v>16.899999999999999</v>
      </c>
      <c r="N59" s="324">
        <v>55.1</v>
      </c>
    </row>
    <row r="60" spans="1:14" x14ac:dyDescent="0.15">
      <c r="A60" s="248"/>
      <c r="B60" s="244"/>
      <c r="C60" s="244"/>
      <c r="D60" s="244"/>
      <c r="E60" s="244"/>
      <c r="F60" s="244"/>
      <c r="G60" s="325"/>
      <c r="H60" s="326" t="s">
        <v>507</v>
      </c>
      <c r="I60" s="333">
        <v>2207338</v>
      </c>
      <c r="J60" s="328">
        <v>18272</v>
      </c>
      <c r="K60" s="329">
        <v>15.2</v>
      </c>
      <c r="L60" s="330">
        <v>25367</v>
      </c>
      <c r="M60" s="331">
        <v>9.1</v>
      </c>
      <c r="N60" s="332">
        <v>6.1</v>
      </c>
    </row>
    <row r="61" spans="1:14" x14ac:dyDescent="0.15">
      <c r="A61" s="248"/>
      <c r="B61" s="244"/>
      <c r="C61" s="244"/>
      <c r="D61" s="244"/>
      <c r="E61" s="244"/>
      <c r="F61" s="244"/>
      <c r="G61" s="310" t="s">
        <v>512</v>
      </c>
      <c r="H61" s="334"/>
      <c r="I61" s="335">
        <v>3830216</v>
      </c>
      <c r="J61" s="336">
        <v>31600</v>
      </c>
      <c r="K61" s="337">
        <v>28.9</v>
      </c>
      <c r="L61" s="338">
        <v>48191</v>
      </c>
      <c r="M61" s="339">
        <v>1.1000000000000001</v>
      </c>
      <c r="N61" s="324">
        <v>27.8</v>
      </c>
    </row>
    <row r="62" spans="1:14" x14ac:dyDescent="0.15">
      <c r="A62" s="248"/>
      <c r="B62" s="244"/>
      <c r="C62" s="244"/>
      <c r="D62" s="244"/>
      <c r="E62" s="244"/>
      <c r="F62" s="244"/>
      <c r="G62" s="325"/>
      <c r="H62" s="326" t="s">
        <v>507</v>
      </c>
      <c r="I62" s="327">
        <v>2528636</v>
      </c>
      <c r="J62" s="328">
        <v>20845</v>
      </c>
      <c r="K62" s="329">
        <v>10.9</v>
      </c>
      <c r="L62" s="330">
        <v>26859</v>
      </c>
      <c r="M62" s="331">
        <v>-2.2999999999999998</v>
      </c>
      <c r="N62" s="332">
        <v>13.2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6" t="s">
        <v>3</v>
      </c>
      <c r="D47" s="1136"/>
      <c r="E47" s="1137"/>
      <c r="F47" s="11">
        <v>11.92</v>
      </c>
      <c r="G47" s="12">
        <v>12.38</v>
      </c>
      <c r="H47" s="12">
        <v>12.34</v>
      </c>
      <c r="I47" s="12">
        <v>11.92</v>
      </c>
      <c r="J47" s="13">
        <v>11.46</v>
      </c>
    </row>
    <row r="48" spans="2:10" ht="57.75" customHeight="1" x14ac:dyDescent="0.15">
      <c r="B48" s="14"/>
      <c r="C48" s="1138" t="s">
        <v>4</v>
      </c>
      <c r="D48" s="1138"/>
      <c r="E48" s="1139"/>
      <c r="F48" s="15">
        <v>2.06</v>
      </c>
      <c r="G48" s="16">
        <v>2.06</v>
      </c>
      <c r="H48" s="16">
        <v>2.37</v>
      </c>
      <c r="I48" s="16">
        <v>2.21</v>
      </c>
      <c r="J48" s="17">
        <v>2.87</v>
      </c>
    </row>
    <row r="49" spans="2:10" ht="57.75" customHeight="1" thickBot="1" x14ac:dyDescent="0.2">
      <c r="B49" s="18"/>
      <c r="C49" s="1140" t="s">
        <v>5</v>
      </c>
      <c r="D49" s="1140"/>
      <c r="E49" s="1141"/>
      <c r="F49" s="19">
        <v>0.62</v>
      </c>
      <c r="G49" s="20">
        <v>1.02</v>
      </c>
      <c r="H49" s="20">
        <v>0.23</v>
      </c>
      <c r="I49" s="20" t="s">
        <v>519</v>
      </c>
      <c r="J49" s="21">
        <v>0.27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48" t="s">
        <v>520</v>
      </c>
      <c r="D34" s="1148"/>
      <c r="E34" s="1149"/>
      <c r="F34" s="32">
        <v>2.34</v>
      </c>
      <c r="G34" s="33">
        <v>2.39</v>
      </c>
      <c r="H34" s="33">
        <v>3.19</v>
      </c>
      <c r="I34" s="33">
        <v>3.79</v>
      </c>
      <c r="J34" s="34">
        <v>4.67</v>
      </c>
      <c r="K34" s="22"/>
      <c r="L34" s="22"/>
      <c r="M34" s="22"/>
      <c r="N34" s="22"/>
      <c r="O34" s="22"/>
      <c r="P34" s="22"/>
    </row>
    <row r="35" spans="1:16" ht="39" customHeight="1" x14ac:dyDescent="0.15">
      <c r="A35" s="22"/>
      <c r="B35" s="35"/>
      <c r="C35" s="1142" t="s">
        <v>521</v>
      </c>
      <c r="D35" s="1143"/>
      <c r="E35" s="1144"/>
      <c r="F35" s="36">
        <v>2.73</v>
      </c>
      <c r="G35" s="37">
        <v>3.02</v>
      </c>
      <c r="H35" s="37">
        <v>3.75</v>
      </c>
      <c r="I35" s="37">
        <v>4.1399999999999997</v>
      </c>
      <c r="J35" s="38">
        <v>4.32</v>
      </c>
      <c r="K35" s="22"/>
      <c r="L35" s="22"/>
      <c r="M35" s="22"/>
      <c r="N35" s="22"/>
      <c r="O35" s="22"/>
      <c r="P35" s="22"/>
    </row>
    <row r="36" spans="1:16" ht="39" customHeight="1" x14ac:dyDescent="0.15">
      <c r="A36" s="22"/>
      <c r="B36" s="35"/>
      <c r="C36" s="1142" t="s">
        <v>522</v>
      </c>
      <c r="D36" s="1143"/>
      <c r="E36" s="1144"/>
      <c r="F36" s="36">
        <v>2.06</v>
      </c>
      <c r="G36" s="37">
        <v>2.06</v>
      </c>
      <c r="H36" s="37">
        <v>2.37</v>
      </c>
      <c r="I36" s="37">
        <v>2.21</v>
      </c>
      <c r="J36" s="38">
        <v>2.87</v>
      </c>
      <c r="K36" s="22"/>
      <c r="L36" s="22"/>
      <c r="M36" s="22"/>
      <c r="N36" s="22"/>
      <c r="O36" s="22"/>
      <c r="P36" s="22"/>
    </row>
    <row r="37" spans="1:16" ht="39" customHeight="1" x14ac:dyDescent="0.15">
      <c r="A37" s="22"/>
      <c r="B37" s="35"/>
      <c r="C37" s="1142" t="s">
        <v>523</v>
      </c>
      <c r="D37" s="1143"/>
      <c r="E37" s="1144"/>
      <c r="F37" s="36">
        <v>3.46</v>
      </c>
      <c r="G37" s="37">
        <v>2.68</v>
      </c>
      <c r="H37" s="37">
        <v>2.93</v>
      </c>
      <c r="I37" s="37">
        <v>3.03</v>
      </c>
      <c r="J37" s="38">
        <v>1.81</v>
      </c>
      <c r="K37" s="22"/>
      <c r="L37" s="22"/>
      <c r="M37" s="22"/>
      <c r="N37" s="22"/>
      <c r="O37" s="22"/>
      <c r="P37" s="22"/>
    </row>
    <row r="38" spans="1:16" ht="39" customHeight="1" x14ac:dyDescent="0.15">
      <c r="A38" s="22"/>
      <c r="B38" s="35"/>
      <c r="C38" s="1142" t="s">
        <v>524</v>
      </c>
      <c r="D38" s="1143"/>
      <c r="E38" s="1144"/>
      <c r="F38" s="36">
        <v>0.31</v>
      </c>
      <c r="G38" s="37">
        <v>0.24</v>
      </c>
      <c r="H38" s="37">
        <v>0.04</v>
      </c>
      <c r="I38" s="37">
        <v>0.28000000000000003</v>
      </c>
      <c r="J38" s="38">
        <v>0.21</v>
      </c>
      <c r="K38" s="22"/>
      <c r="L38" s="22"/>
      <c r="M38" s="22"/>
      <c r="N38" s="22"/>
      <c r="O38" s="22"/>
      <c r="P38" s="22"/>
    </row>
    <row r="39" spans="1:16" ht="39" customHeight="1" x14ac:dyDescent="0.15">
      <c r="A39" s="22"/>
      <c r="B39" s="35"/>
      <c r="C39" s="1142" t="s">
        <v>525</v>
      </c>
      <c r="D39" s="1143"/>
      <c r="E39" s="1144"/>
      <c r="F39" s="36">
        <v>0.02</v>
      </c>
      <c r="G39" s="37">
        <v>0.02</v>
      </c>
      <c r="H39" s="37">
        <v>0.02</v>
      </c>
      <c r="I39" s="37">
        <v>0.02</v>
      </c>
      <c r="J39" s="38">
        <v>0.02</v>
      </c>
      <c r="K39" s="22"/>
      <c r="L39" s="22"/>
      <c r="M39" s="22"/>
      <c r="N39" s="22"/>
      <c r="O39" s="22"/>
      <c r="P39" s="22"/>
    </row>
    <row r="40" spans="1:16" ht="39" customHeight="1" x14ac:dyDescent="0.15">
      <c r="A40" s="22"/>
      <c r="B40" s="35"/>
      <c r="C40" s="1142" t="s">
        <v>526</v>
      </c>
      <c r="D40" s="1143"/>
      <c r="E40" s="1144"/>
      <c r="F40" s="36">
        <v>0</v>
      </c>
      <c r="G40" s="37">
        <v>0.01</v>
      </c>
      <c r="H40" s="37">
        <v>0</v>
      </c>
      <c r="I40" s="37">
        <v>0</v>
      </c>
      <c r="J40" s="38">
        <v>0</v>
      </c>
      <c r="K40" s="22"/>
      <c r="L40" s="22"/>
      <c r="M40" s="22"/>
      <c r="N40" s="22"/>
      <c r="O40" s="22"/>
      <c r="P40" s="22"/>
    </row>
    <row r="41" spans="1:16" ht="39" customHeight="1" x14ac:dyDescent="0.15">
      <c r="A41" s="22"/>
      <c r="B41" s="35"/>
      <c r="C41" s="1142" t="s">
        <v>527</v>
      </c>
      <c r="D41" s="1143"/>
      <c r="E41" s="1144"/>
      <c r="F41" s="36" t="s">
        <v>528</v>
      </c>
      <c r="G41" s="37" t="s">
        <v>529</v>
      </c>
      <c r="H41" s="37" t="s">
        <v>530</v>
      </c>
      <c r="I41" s="37" t="s">
        <v>531</v>
      </c>
      <c r="J41" s="38">
        <v>0</v>
      </c>
      <c r="K41" s="22"/>
      <c r="L41" s="22"/>
      <c r="M41" s="22"/>
      <c r="N41" s="22"/>
      <c r="O41" s="22"/>
      <c r="P41" s="22"/>
    </row>
    <row r="42" spans="1:16" ht="39" customHeight="1" x14ac:dyDescent="0.15">
      <c r="A42" s="22"/>
      <c r="B42" s="39"/>
      <c r="C42" s="1142" t="s">
        <v>532</v>
      </c>
      <c r="D42" s="1143"/>
      <c r="E42" s="1144"/>
      <c r="F42" s="36" t="s">
        <v>475</v>
      </c>
      <c r="G42" s="37" t="s">
        <v>475</v>
      </c>
      <c r="H42" s="37" t="s">
        <v>475</v>
      </c>
      <c r="I42" s="37" t="s">
        <v>475</v>
      </c>
      <c r="J42" s="38" t="s">
        <v>475</v>
      </c>
      <c r="K42" s="22"/>
      <c r="L42" s="22"/>
      <c r="M42" s="22"/>
      <c r="N42" s="22"/>
      <c r="O42" s="22"/>
      <c r="P42" s="22"/>
    </row>
    <row r="43" spans="1:16" ht="39" customHeight="1" thickBot="1" x14ac:dyDescent="0.2">
      <c r="A43" s="22"/>
      <c r="B43" s="40"/>
      <c r="C43" s="1145" t="s">
        <v>533</v>
      </c>
      <c r="D43" s="1146"/>
      <c r="E43" s="1147"/>
      <c r="F43" s="41">
        <v>0.63</v>
      </c>
      <c r="G43" s="42">
        <v>0</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O54" sqref="O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58" t="s">
        <v>11</v>
      </c>
      <c r="C45" s="1159"/>
      <c r="D45" s="58"/>
      <c r="E45" s="1164" t="s">
        <v>12</v>
      </c>
      <c r="F45" s="1164"/>
      <c r="G45" s="1164"/>
      <c r="H45" s="1164"/>
      <c r="I45" s="1164"/>
      <c r="J45" s="1165"/>
      <c r="K45" s="59">
        <v>4516</v>
      </c>
      <c r="L45" s="60">
        <v>4524</v>
      </c>
      <c r="M45" s="60">
        <v>4826</v>
      </c>
      <c r="N45" s="60">
        <v>4803</v>
      </c>
      <c r="O45" s="61">
        <v>4778</v>
      </c>
      <c r="P45" s="48"/>
      <c r="Q45" s="48"/>
      <c r="R45" s="48"/>
      <c r="S45" s="48"/>
      <c r="T45" s="48"/>
      <c r="U45" s="48"/>
    </row>
    <row r="46" spans="1:21" ht="30.75" customHeight="1" x14ac:dyDescent="0.15">
      <c r="A46" s="48"/>
      <c r="B46" s="1160"/>
      <c r="C46" s="1161"/>
      <c r="D46" s="62"/>
      <c r="E46" s="1152" t="s">
        <v>13</v>
      </c>
      <c r="F46" s="1152"/>
      <c r="G46" s="1152"/>
      <c r="H46" s="1152"/>
      <c r="I46" s="1152"/>
      <c r="J46" s="1153"/>
      <c r="K46" s="63" t="s">
        <v>475</v>
      </c>
      <c r="L46" s="64" t="s">
        <v>475</v>
      </c>
      <c r="M46" s="64" t="s">
        <v>475</v>
      </c>
      <c r="N46" s="64" t="s">
        <v>475</v>
      </c>
      <c r="O46" s="65" t="s">
        <v>475</v>
      </c>
      <c r="P46" s="48"/>
      <c r="Q46" s="48"/>
      <c r="R46" s="48"/>
      <c r="S46" s="48"/>
      <c r="T46" s="48"/>
      <c r="U46" s="48"/>
    </row>
    <row r="47" spans="1:21" ht="30.75" customHeight="1" x14ac:dyDescent="0.15">
      <c r="A47" s="48"/>
      <c r="B47" s="1160"/>
      <c r="C47" s="1161"/>
      <c r="D47" s="62"/>
      <c r="E47" s="1152" t="s">
        <v>14</v>
      </c>
      <c r="F47" s="1152"/>
      <c r="G47" s="1152"/>
      <c r="H47" s="1152"/>
      <c r="I47" s="1152"/>
      <c r="J47" s="1153"/>
      <c r="K47" s="63" t="s">
        <v>475</v>
      </c>
      <c r="L47" s="64" t="s">
        <v>475</v>
      </c>
      <c r="M47" s="64" t="s">
        <v>475</v>
      </c>
      <c r="N47" s="64" t="s">
        <v>475</v>
      </c>
      <c r="O47" s="65" t="s">
        <v>475</v>
      </c>
      <c r="P47" s="48"/>
      <c r="Q47" s="48"/>
      <c r="R47" s="48"/>
      <c r="S47" s="48"/>
      <c r="T47" s="48"/>
      <c r="U47" s="48"/>
    </row>
    <row r="48" spans="1:21" ht="30.75" customHeight="1" x14ac:dyDescent="0.15">
      <c r="A48" s="48"/>
      <c r="B48" s="1160"/>
      <c r="C48" s="1161"/>
      <c r="D48" s="62"/>
      <c r="E48" s="1152" t="s">
        <v>15</v>
      </c>
      <c r="F48" s="1152"/>
      <c r="G48" s="1152"/>
      <c r="H48" s="1152"/>
      <c r="I48" s="1152"/>
      <c r="J48" s="1153"/>
      <c r="K48" s="63">
        <v>1761</v>
      </c>
      <c r="L48" s="64">
        <v>1770</v>
      </c>
      <c r="M48" s="64">
        <v>1743</v>
      </c>
      <c r="N48" s="64">
        <v>1685</v>
      </c>
      <c r="O48" s="65">
        <v>1692</v>
      </c>
      <c r="P48" s="48"/>
      <c r="Q48" s="48"/>
      <c r="R48" s="48"/>
      <c r="S48" s="48"/>
      <c r="T48" s="48"/>
      <c r="U48" s="48"/>
    </row>
    <row r="49" spans="1:21" ht="30.75" customHeight="1" x14ac:dyDescent="0.15">
      <c r="A49" s="48"/>
      <c r="B49" s="1160"/>
      <c r="C49" s="1161"/>
      <c r="D49" s="62"/>
      <c r="E49" s="1152" t="s">
        <v>16</v>
      </c>
      <c r="F49" s="1152"/>
      <c r="G49" s="1152"/>
      <c r="H49" s="1152"/>
      <c r="I49" s="1152"/>
      <c r="J49" s="1153"/>
      <c r="K49" s="63">
        <v>1</v>
      </c>
      <c r="L49" s="64">
        <v>1</v>
      </c>
      <c r="M49" s="64">
        <v>0</v>
      </c>
      <c r="N49" s="64">
        <v>0</v>
      </c>
      <c r="O49" s="65">
        <v>0</v>
      </c>
      <c r="P49" s="48"/>
      <c r="Q49" s="48"/>
      <c r="R49" s="48"/>
      <c r="S49" s="48"/>
      <c r="T49" s="48"/>
      <c r="U49" s="48"/>
    </row>
    <row r="50" spans="1:21" ht="30.75" customHeight="1" x14ac:dyDescent="0.15">
      <c r="A50" s="48"/>
      <c r="B50" s="1160"/>
      <c r="C50" s="1161"/>
      <c r="D50" s="62"/>
      <c r="E50" s="1152" t="s">
        <v>17</v>
      </c>
      <c r="F50" s="1152"/>
      <c r="G50" s="1152"/>
      <c r="H50" s="1152"/>
      <c r="I50" s="1152"/>
      <c r="J50" s="1153"/>
      <c r="K50" s="63">
        <v>401</v>
      </c>
      <c r="L50" s="64">
        <v>427</v>
      </c>
      <c r="M50" s="64">
        <v>168</v>
      </c>
      <c r="N50" s="64">
        <v>137</v>
      </c>
      <c r="O50" s="65">
        <v>134</v>
      </c>
      <c r="P50" s="48"/>
      <c r="Q50" s="48"/>
      <c r="R50" s="48"/>
      <c r="S50" s="48"/>
      <c r="T50" s="48"/>
      <c r="U50" s="48"/>
    </row>
    <row r="51" spans="1:21" ht="30.75" customHeight="1" x14ac:dyDescent="0.15">
      <c r="A51" s="48"/>
      <c r="B51" s="1162"/>
      <c r="C51" s="1163"/>
      <c r="D51" s="66"/>
      <c r="E51" s="1152" t="s">
        <v>18</v>
      </c>
      <c r="F51" s="1152"/>
      <c r="G51" s="1152"/>
      <c r="H51" s="1152"/>
      <c r="I51" s="1152"/>
      <c r="J51" s="1153"/>
      <c r="K51" s="63">
        <v>2</v>
      </c>
      <c r="L51" s="64">
        <v>1</v>
      </c>
      <c r="M51" s="64">
        <v>0</v>
      </c>
      <c r="N51" s="64">
        <v>0</v>
      </c>
      <c r="O51" s="65">
        <v>0</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4373</v>
      </c>
      <c r="L52" s="64">
        <v>4345</v>
      </c>
      <c r="M52" s="64">
        <v>4266</v>
      </c>
      <c r="N52" s="64">
        <v>4186</v>
      </c>
      <c r="O52" s="65">
        <v>4207</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2308</v>
      </c>
      <c r="L53" s="69">
        <v>2378</v>
      </c>
      <c r="M53" s="69">
        <v>2471</v>
      </c>
      <c r="N53" s="69">
        <v>2439</v>
      </c>
      <c r="O53" s="70">
        <v>2397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2015-04-21T04:14:15Z</cp:lastPrinted>
  <dcterms:created xsi:type="dcterms:W3CDTF">2015-02-17T05:42:47Z</dcterms:created>
  <dcterms:modified xsi:type="dcterms:W3CDTF">2015-04-21T05:42:50Z</dcterms:modified>
  <cp:category/>
</cp:coreProperties>
</file>